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1 NOVIEMBRE 2016\"/>
    </mc:Choice>
  </mc:AlternateContent>
  <bookViews>
    <workbookView xWindow="0" yWindow="0" windowWidth="24240" windowHeight="12330" tabRatio="855" firstSheet="1" activeTab="10"/>
  </bookViews>
  <sheets>
    <sheet name="Datos Grales" sheetId="1" r:id="rId1"/>
    <sheet name="1. Eficaz" sheetId="2" r:id="rId2"/>
    <sheet name="2. Eficiente" sheetId="5" r:id="rId3"/>
    <sheet name="3. Consistente" sheetId="6" r:id="rId4"/>
    <sheet name="4. Claro" sheetId="8" r:id="rId5"/>
    <sheet name="5. Coherente" sheetId="9" r:id="rId6"/>
    <sheet name="6. Justif empírica" sheetId="10" r:id="rId7"/>
    <sheet name="7. Transf del Conocim" sheetId="11" r:id="rId8"/>
    <sheet name="8. Rend de ctas" sheetId="12" r:id="rId9"/>
    <sheet name="9. Delimita Resp" sheetId="13" r:id="rId10"/>
    <sheet name="10. Genera Valor" sheetId="14" r:id="rId11"/>
    <sheet name="Doctos Normativos" sheetId="15" r:id="rId12"/>
  </sheets>
  <definedNames>
    <definedName name="_xlnm._FilterDatabase" localSheetId="3" hidden="1">'3. Consistente'!$M$32:$N$32</definedName>
    <definedName name="_xlnm.Print_Area" localSheetId="1">'1. Eficaz'!$A$4:$K$31</definedName>
    <definedName name="_xlnm.Print_Area" localSheetId="2">'2. Eficiente'!$A$4:$I$24</definedName>
    <definedName name="_xlnm.Print_Area" localSheetId="3">'3. Consistente'!$A$1:$K$55</definedName>
    <definedName name="_xlnm.Print_Area" localSheetId="4">'4. Claro'!$A$4:$K$30</definedName>
    <definedName name="_xlnm.Print_Area" localSheetId="0">'Datos Grales'!$A$1:$F$29</definedName>
    <definedName name="_xlnm.Print_Area" localSheetId="11">'Doctos Normativos'!$A$1:$F$9</definedName>
  </definedNames>
  <calcPr calcId="152511"/>
</workbook>
</file>

<file path=xl/calcChain.xml><?xml version="1.0" encoding="utf-8"?>
<calcChain xmlns="http://schemas.openxmlformats.org/spreadsheetml/2006/main">
  <c r="A7" i="11" l="1"/>
  <c r="A7" i="9"/>
  <c r="H36" i="10" l="1"/>
  <c r="H14" i="10"/>
  <c r="F51" i="10" l="1"/>
  <c r="D21" i="1" s="1"/>
  <c r="F21" i="1" s="1"/>
  <c r="I20" i="13"/>
  <c r="I18" i="13"/>
  <c r="J18" i="13" s="1"/>
  <c r="I16" i="13"/>
  <c r="I14" i="13"/>
  <c r="I14" i="12"/>
  <c r="I18" i="12"/>
  <c r="I22" i="11"/>
  <c r="I18" i="11"/>
  <c r="I14" i="11"/>
  <c r="I26" i="9"/>
  <c r="I20" i="9"/>
  <c r="H20" i="5"/>
  <c r="H16" i="5"/>
  <c r="J16" i="2"/>
  <c r="J26" i="2"/>
  <c r="J28" i="2"/>
  <c r="J24" i="2"/>
  <c r="I14" i="14" l="1"/>
  <c r="J14" i="14" s="1"/>
  <c r="I18" i="14"/>
  <c r="J18" i="14" s="1"/>
  <c r="I22" i="14"/>
  <c r="J22" i="14" s="1"/>
  <c r="I20" i="14"/>
  <c r="J20" i="14" s="1"/>
  <c r="J14" i="13"/>
  <c r="J16" i="13"/>
  <c r="J20" i="13"/>
  <c r="J14" i="12"/>
  <c r="I16" i="12"/>
  <c r="J16" i="12" s="1"/>
  <c r="J18" i="12"/>
  <c r="J22" i="11"/>
  <c r="J18" i="11"/>
  <c r="J14" i="11"/>
  <c r="I14" i="9"/>
  <c r="J14" i="9" s="1"/>
  <c r="J20" i="9"/>
  <c r="I22" i="9"/>
  <c r="J22" i="9" s="1"/>
  <c r="J26" i="9"/>
  <c r="I24" i="9"/>
  <c r="I16" i="9"/>
  <c r="J16" i="9" s="1"/>
  <c r="J36" i="6"/>
  <c r="J47" i="6"/>
  <c r="J51" i="6"/>
  <c r="J49" i="6"/>
  <c r="J34" i="6"/>
  <c r="K34" i="6" s="1"/>
  <c r="J18" i="8"/>
  <c r="J26" i="8"/>
  <c r="J22" i="8"/>
  <c r="J24" i="8"/>
  <c r="J20" i="8"/>
  <c r="J16" i="8"/>
  <c r="J14" i="8"/>
  <c r="K14" i="8" s="1"/>
  <c r="J32" i="6"/>
  <c r="K32" i="6" s="1"/>
  <c r="I20" i="5"/>
  <c r="H18" i="5"/>
  <c r="J20" i="2"/>
  <c r="J14" i="2"/>
  <c r="A7" i="14"/>
  <c r="A7" i="13"/>
  <c r="A7" i="12"/>
  <c r="A7" i="8"/>
  <c r="A7" i="6"/>
  <c r="F26" i="11" l="1"/>
  <c r="D22" i="1" s="1"/>
  <c r="F22" i="1" s="1"/>
  <c r="F26" i="14"/>
  <c r="F22" i="13"/>
  <c r="D24" i="1" s="1"/>
  <c r="F24" i="1" s="1"/>
  <c r="J24" i="9"/>
  <c r="F29" i="9"/>
  <c r="D20" i="1" s="1"/>
  <c r="F20" i="1" s="1"/>
  <c r="F20" i="12"/>
  <c r="D23" i="1" s="1"/>
  <c r="F23" i="1" s="1"/>
  <c r="K36" i="6"/>
  <c r="D25" i="1" l="1"/>
  <c r="F25" i="1" s="1"/>
  <c r="K47" i="6"/>
  <c r="K49" i="6"/>
  <c r="K51" i="6"/>
  <c r="K16" i="8"/>
  <c r="K18" i="8"/>
  <c r="K20" i="8"/>
  <c r="K22" i="8"/>
  <c r="K24" i="8"/>
  <c r="K26" i="8"/>
  <c r="K20" i="2"/>
  <c r="K28" i="2"/>
  <c r="I16" i="5"/>
  <c r="I18" i="5"/>
  <c r="K24" i="2"/>
  <c r="K26" i="2"/>
  <c r="K16" i="2"/>
  <c r="E22" i="5" l="1"/>
  <c r="D17" i="1" s="1"/>
  <c r="F17" i="1" s="1"/>
  <c r="G28" i="8"/>
  <c r="D19" i="1" s="1"/>
  <c r="F19" i="1" s="1"/>
  <c r="G53" i="6"/>
  <c r="D18" i="1" s="1"/>
  <c r="F18" i="1" s="1"/>
  <c r="K14" i="2"/>
  <c r="G30" i="2" s="1"/>
  <c r="D16" i="1" s="1"/>
  <c r="F16" i="1" s="1"/>
  <c r="F26" i="1" l="1"/>
  <c r="C28" i="1" s="1"/>
  <c r="K30" i="2"/>
</calcChain>
</file>

<file path=xl/sharedStrings.xml><?xml version="1.0" encoding="utf-8"?>
<sst xmlns="http://schemas.openxmlformats.org/spreadsheetml/2006/main" count="401" uniqueCount="237">
  <si>
    <t>Unidad administrativa responsable del diseño o elaboración del documento normativo:</t>
  </si>
  <si>
    <t>Adscripción:</t>
  </si>
  <si>
    <t>Nombre del ordenamiento o disposición</t>
  </si>
  <si>
    <t>Artículo, numeral o fracción aplicable</t>
  </si>
  <si>
    <t>Materia:</t>
  </si>
  <si>
    <t>Acuerdo</t>
  </si>
  <si>
    <t>Norma</t>
  </si>
  <si>
    <t>Manual</t>
  </si>
  <si>
    <t>Oficio</t>
  </si>
  <si>
    <t>II.    Fundamentación del Proyecto Normativo</t>
  </si>
  <si>
    <t xml:space="preserve">III.    Motivación del Proyecto normativo </t>
  </si>
  <si>
    <t xml:space="preserve">II.1. Fundamento jurídico </t>
  </si>
  <si>
    <t>Eficiente</t>
  </si>
  <si>
    <t>Eficaz</t>
  </si>
  <si>
    <t>Cumple</t>
  </si>
  <si>
    <t>No Cumple</t>
  </si>
  <si>
    <t>Consistente</t>
  </si>
  <si>
    <t xml:space="preserve"> </t>
  </si>
  <si>
    <t>Un documento normativo es claro, cuando está escrito de forma sencilla y precisa, para que sea fácilmente entendible.</t>
  </si>
  <si>
    <t>Contiene definiciones para evitar la vaguedad y ambigüedad del documento.</t>
  </si>
  <si>
    <t>Contiene oraciones formuladas en sentido positivo en lugar de negativo.</t>
  </si>
  <si>
    <t>Contiene siglas precedidas de la denominación completa del nombre o concepto referido sólo la primera vez que se utiliza en el texto.</t>
  </si>
  <si>
    <t>Formato de Justificación  Regulatoria</t>
  </si>
  <si>
    <t>Existen precedentes o un diagnóstico integral que avale que las disposiciones del documento normativo producirán los efectos esperados por el emisor.</t>
  </si>
  <si>
    <t xml:space="preserve">La denominación del documento normativo: </t>
  </si>
  <si>
    <t>El documento normativo no requiere de la emisión o aplicación de regulación complementaria, para cumplir con sus objetivos.</t>
  </si>
  <si>
    <t>Para saber si su documento normativo cuenta con este atributo de calidad regulatoria, primero identifique y en su caso llene los datos que aparece a continuación:</t>
  </si>
  <si>
    <t>Ponderación de cada condición:</t>
  </si>
  <si>
    <t>Un documento normativo es eficiente cuando  los “beneficios” que genera son mayores a los “costos” que implica su cumplimiento y estos últimos están justificados y son razonables.</t>
  </si>
  <si>
    <t>Un documento normativo es consistente cuando su estructura y contenido están estandarizados y sus disposiciones son congruentes con el marco normativo vigente.</t>
  </si>
  <si>
    <t>Sus disposiciones no contradicen ni se contraponen con el marco normativo vigente.</t>
  </si>
  <si>
    <t>En caso afirmativo, especifique de manera breve y concisa, en qué consiste dicha problemática y cómo es que el documento normativo la resolverá o atenderá:</t>
  </si>
  <si>
    <t>Tipo de Documento:</t>
  </si>
  <si>
    <t>Materia/Tema:</t>
  </si>
  <si>
    <t>Adquisiciones, arrendamientos y obra pública</t>
  </si>
  <si>
    <t>Recursos financieros</t>
  </si>
  <si>
    <t>Recursos materiales</t>
  </si>
  <si>
    <t>Recursos humanos/ servicios personales</t>
  </si>
  <si>
    <t>Tecnologías de la información (tic´s)</t>
  </si>
  <si>
    <t>Transparencia y acceso a la información</t>
  </si>
  <si>
    <t>Marco normativo referencial</t>
  </si>
  <si>
    <t>Un documento normativo es EFICAZ cuando cumple con las siguientes condiciones:</t>
  </si>
  <si>
    <t>Las autorizaciones, decisiones, aprobaciones o resoluciones que deriven del documento normativo:</t>
  </si>
  <si>
    <t>Un documento normativo es EFICIENTE cuando cumple con las siguientes condiciones:</t>
  </si>
  <si>
    <t>Un documento normativo es CONSISTENTE cuando cumple con las siguientes condiciones:</t>
  </si>
  <si>
    <t>Atributos de Calidad Regulatoria</t>
  </si>
  <si>
    <t xml:space="preserve">Cuando cumple al 70% las siguientes condiciones </t>
  </si>
  <si>
    <t xml:space="preserve">Cuando cumple al 80% las siguientes condiciones </t>
  </si>
  <si>
    <t xml:space="preserve">Cuando cumple al 65% las siguientes condiciones </t>
  </si>
  <si>
    <t>Claro</t>
  </si>
  <si>
    <t>Un documento normativo es CLARO cuando cumple con las siguientes condiciones:</t>
  </si>
  <si>
    <t>Un documento normativo es eficaz cuando su contenido es el apropiado para alcanzar los objetivos para el que fue creado.</t>
  </si>
  <si>
    <t>Ponderación obtenida:</t>
  </si>
  <si>
    <t xml:space="preserve">Mínimo requerido: </t>
  </si>
  <si>
    <t>RESULTADO:</t>
  </si>
  <si>
    <t>Evita textos que no necesariamente implican mandatos o reglas y que pueden ser simplemente argumentativos o justificativos.</t>
  </si>
  <si>
    <t>Auditoria y control</t>
  </si>
  <si>
    <t>Marco Normativo Interno de operación (sustantivo)</t>
  </si>
  <si>
    <r>
      <t xml:space="preserve">Evita palabras, transcripciones o repeticiones innecesarias 
</t>
    </r>
    <r>
      <rPr>
        <sz val="9"/>
        <rFont val="Arial"/>
        <family val="2"/>
      </rPr>
      <t>(Muletillas, redundancias, grupos de palabras que se pueden sustituir por una sola, palabras que no agregan información relevante).</t>
    </r>
  </si>
  <si>
    <t>Artículos de aplicación específica</t>
  </si>
  <si>
    <r>
      <t xml:space="preserve">II.1.  Ordenamientos de </t>
    </r>
    <r>
      <rPr>
        <b/>
        <sz val="9"/>
        <rFont val="Arial"/>
        <family val="2"/>
      </rPr>
      <t>jerarquía superior</t>
    </r>
    <r>
      <rPr>
        <sz val="9"/>
        <rFont val="Arial"/>
        <family val="2"/>
      </rPr>
      <t xml:space="preserve"> que regulan la misma materia o tema del documento 
normativo:</t>
    </r>
  </si>
  <si>
    <t>SI</t>
  </si>
  <si>
    <t>1. Eficaz</t>
  </si>
  <si>
    <t>2. Eficiente</t>
  </si>
  <si>
    <t>3. Consistente</t>
  </si>
  <si>
    <t>4. Claro</t>
  </si>
  <si>
    <t>En su defecto, si se emiten de forma subjetiva o discrecional, existen reglas, criterios o parámetros objetivos que aseguren homogeneidad, transparencia, imparcialidad y equidad en las mismas.</t>
  </si>
  <si>
    <r>
      <t xml:space="preserve">No excede de 200 caracteres </t>
    </r>
    <r>
      <rPr>
        <sz val="9"/>
        <rFont val="Arial"/>
        <family val="2"/>
      </rPr>
      <t>(incluyendo letras, números y espacios)</t>
    </r>
  </si>
  <si>
    <t>Fundamento jurídico</t>
  </si>
  <si>
    <t>Objetivo</t>
  </si>
  <si>
    <t>Ambito de aplicación</t>
  </si>
  <si>
    <t>Sujetos de la norma</t>
  </si>
  <si>
    <t>Responsables de la aplicación de la norma</t>
  </si>
  <si>
    <t>Definiciones</t>
  </si>
  <si>
    <t>Disposiciones</t>
  </si>
  <si>
    <t>5. Coherente</t>
  </si>
  <si>
    <t>6.Justificación empírica</t>
  </si>
  <si>
    <t>8. Rendición de cuentas</t>
  </si>
  <si>
    <t>9. Delimita responsabilidades</t>
  </si>
  <si>
    <t>7. Transferencia del conocimiento</t>
  </si>
  <si>
    <t>10. Genera Valor</t>
  </si>
  <si>
    <t>Coherente</t>
  </si>
  <si>
    <t>Un documento normativo es coherente cuando la norma no es redundante ni contradictoria, implica la identificación respecto a si la norma es congruente con el resto de actuaciones y objetivos de las políticas públicas y regulaciones relacionadas.</t>
  </si>
  <si>
    <t>Justificación Empírica</t>
  </si>
  <si>
    <t>Un documento normativo tiene Justificación Empírica, cuando su aplicación se encuentra fundada en la experiencia o en la práctica que proporciona conocimiento o habilidad para hacer algo.</t>
  </si>
  <si>
    <t>Nombre del ordenamiento o disposición en análisis</t>
  </si>
  <si>
    <t xml:space="preserve">II.2.  Ordenamientos de igual jerarquía que se ubican dentro del mismo tema o materia en que se encuentra el documento normativo:          </t>
  </si>
  <si>
    <t xml:space="preserve">Contiene oraciones y párrafos breves.                                                                  </t>
  </si>
  <si>
    <t>I.    Objetivo del proyecto normativo</t>
  </si>
  <si>
    <t xml:space="preserve">III.1. Razones que jurídica o administrativamente hacen necesaria la expedición del proyecto. </t>
  </si>
  <si>
    <t>En caso afirmativo, especifique de manera breve y concisa, cuáles son los fines u objetivos que conforme al mandato previsto en esa ley u ordenamiento, debe lograr el documento normativo en análisis.</t>
  </si>
  <si>
    <t xml:space="preserve">III.2. Razones que operativamente hacen necesaria la expedición del proyecto. </t>
  </si>
  <si>
    <t xml:space="preserve">        III.2.1 ¿Existe alguna problemática que hace necesaria la emisión del documento normativo?</t>
  </si>
  <si>
    <t>Nombre del documento normativo en análisis</t>
  </si>
  <si>
    <t>Institución</t>
  </si>
  <si>
    <r>
      <t xml:space="preserve">II.3.  Ordenamientos o instrumentos de </t>
    </r>
    <r>
      <rPr>
        <b/>
        <sz val="9"/>
        <rFont val="Arial"/>
        <family val="2"/>
      </rPr>
      <t>menor jerarquía</t>
    </r>
    <r>
      <rPr>
        <sz val="9"/>
        <rFont val="Arial"/>
        <family val="2"/>
      </rPr>
      <t xml:space="preserve"> que se ubican por debajo del documento normativo o que se vinculan directa o indirectamente con su implantación, operación o realización:</t>
    </r>
  </si>
  <si>
    <t>Transferencia del Conocimiento</t>
  </si>
  <si>
    <t>Un documento normativo permite la transferencia de competencias y conocimiento tácito al explícito, es decir, retoma los conocimientos indivuduales existentes y los formaliza para su aplicación general futura.</t>
  </si>
  <si>
    <t>Un documento normativo es COHERENTE cuando cumple con las siguientes condiciones:</t>
  </si>
  <si>
    <t>Rendición de Cuentas</t>
  </si>
  <si>
    <t>Se considera que la norma incluye una rendición de cuentas clara, permite dar seguimiento a las acciones y define las consecuencias de su incumplimiento.</t>
  </si>
  <si>
    <t>Un documento normativo permite la Transferencia del Conocimiento cuando cumple con las siguientes condiciones:</t>
  </si>
  <si>
    <t>Un documento normativo incluye una rendición de cuentas clara, cuando cumple con las siguientes condiciones:</t>
  </si>
  <si>
    <t>Un documento normativo Delimita Responsabilidades cuando cumple con las siguientes condiciones:</t>
  </si>
  <si>
    <t>Delimita Responsabilidades</t>
  </si>
  <si>
    <t>Genera valor para los procesos</t>
  </si>
  <si>
    <t>Se considera que la norma Delimita Responsabilidades cuando se determinan claramente los órganos responsables de la ejecución y control de las medidas incluidas en la misma.</t>
  </si>
  <si>
    <t>Documento Normativo</t>
  </si>
  <si>
    <t>Definición</t>
  </si>
  <si>
    <t>Propósito</t>
  </si>
  <si>
    <t>¿Cuándo se emite?</t>
  </si>
  <si>
    <t>Apartados Básicos</t>
  </si>
  <si>
    <t>1. Denominación
2. Objetivo
3.Fundamento Legal
4. Ámbito de aplicación
5. Vigencia
6. Disposiciones Generales
7. Emisor, fecha y firma
8. Transitorios</t>
  </si>
  <si>
    <t>Otros Apartados</t>
  </si>
  <si>
    <t>Política</t>
  </si>
  <si>
    <t>1. Objetivo
2. Fundamento Legal
3. Ámbito de aplicación
4. Vigencia
5. Disposiciones Generales
6. Emisor, fecha y firma</t>
  </si>
  <si>
    <t>a) Consideraciones
b) Definiciones
c) Mecanismo de vigilancia y evaluación
d) Interpretación</t>
  </si>
  <si>
    <t>a) Consideraciones
b) Definiciones
c) Objetivos Estratégicos Generales
d) Objetivos Operacionales o específicos</t>
  </si>
  <si>
    <t>1. Objetivo
2. Fundamento Legal
3. Responsables y sus obligaciones
4. Vigencia
5. Emisor(es), fecha y firma
6. Artículos Transitorios</t>
  </si>
  <si>
    <t>a) Consideraciones
b) Definiciones
c) Mecanismos de vigilancia y evaluación
d) Interpretación
e) Anexos</t>
  </si>
  <si>
    <t>Lineamiento</t>
  </si>
  <si>
    <t>1. Objetivo
2. Fundamento Legal
3. Ámbito de aplicación
4. Disposiciones Generales
5. Lineamientos generales y específicos
6. Emisor(es), fecha y firma
7. Artículos Transitorios</t>
  </si>
  <si>
    <t>a) Consideraciones
b) Requisitos
c) Definiciones
d) Mecanismos de vigilancia y evaluación
e) Interpretación</t>
  </si>
  <si>
    <t>Regla</t>
  </si>
  <si>
    <t>1. Objetivo
2. Fundamento Legal
3. Ámbito de aplicación
4. Vigencia
5. Disposiciones Generales
6. Indicadores
7. Emisor(es), fecha y firma
8. Artículos Transitorios</t>
  </si>
  <si>
    <t>a) Consideraciones
b) Definiciones
c) Auditoría y Control
d) Anexos</t>
  </si>
  <si>
    <t>1. Número de oficio
2. Fecha
3. Vigencia
4. Emisor
5. Destinatario
6. Asunto
7. Fundamento Legal
8. Texto o contenido</t>
  </si>
  <si>
    <t>1. Índice
2. Introducción
3. Objetivo
4. Fundamento Legal
5. Definiciones
6. Ámbito de aplicación
7. Cuerpo (funciones, procedimientos, sincromización, formatos/formularios, Diagramas de flujo)
8. Emisor(es), fecha y firma
9. Bitácora de actualizaciones o control de cambios</t>
  </si>
  <si>
    <r>
      <t xml:space="preserve">Instruir acciones de una o más partes involucradas.
</t>
    </r>
    <r>
      <rPr>
        <b/>
        <sz val="9"/>
        <rFont val="Arial"/>
        <family val="2"/>
      </rPr>
      <t>Define o delega</t>
    </r>
    <r>
      <rPr>
        <sz val="9"/>
        <rFont val="Arial"/>
        <family val="2"/>
      </rPr>
      <t xml:space="preserve"> funciones, atribuciones o acciones específicas para una actividad u objetivo.</t>
    </r>
  </si>
  <si>
    <r>
      <t xml:space="preserve">Describir las etapas, fases y pautas necesarias para desarrollar una actividad o acción.
</t>
    </r>
    <r>
      <rPr>
        <b/>
        <sz val="9"/>
        <rFont val="Arial"/>
        <family val="2"/>
      </rPr>
      <t>Establecer</t>
    </r>
    <r>
      <rPr>
        <sz val="9"/>
        <rFont val="Arial"/>
        <family val="2"/>
      </rPr>
      <t xml:space="preserve"> los términos límites y características de las actividades del sector público.</t>
    </r>
  </si>
  <si>
    <r>
      <t xml:space="preserve">Establecer medidas de carácter técnico-operativo de una actividad.
</t>
    </r>
    <r>
      <rPr>
        <b/>
        <sz val="9"/>
        <rFont val="Arial"/>
        <family val="2"/>
      </rPr>
      <t>Definir</t>
    </r>
    <r>
      <rPr>
        <sz val="9"/>
        <rFont val="Arial"/>
        <family val="2"/>
      </rPr>
      <t xml:space="preserve"> los preceptos fundamentales sobre aspectos técnicos y operativos en materias específicas.</t>
    </r>
  </si>
  <si>
    <t>-</t>
  </si>
  <si>
    <t>Procedimiento</t>
  </si>
  <si>
    <r>
      <t xml:space="preserve">Describir detalladamente las funciones, procesos o actividades del CPTM.
</t>
    </r>
    <r>
      <rPr>
        <b/>
        <sz val="9"/>
        <color theme="0"/>
        <rFont val="Arial"/>
        <family val="2"/>
      </rPr>
      <t>Establecer instrucciones detalladas y precisas</t>
    </r>
    <r>
      <rPr>
        <sz val="9"/>
        <color theme="0"/>
        <rFont val="Arial"/>
        <family val="2"/>
      </rPr>
      <t xml:space="preserve"> para realizar de forma ordenada y sistemática las funciones, procedimientos y atribuciones conforme a objetivos institucionales y de acuerdo a políticas concretas.</t>
    </r>
  </si>
  <si>
    <t xml:space="preserve">Instrumento que determina el método o modo de tramitar o ejecutar algunas cosas o actividades.
Conjunto de acciones u operaciones que tienen que realizarse de la misma forma, para obtener siempre el mismo resultado bajo las mismas circunstancias. </t>
  </si>
  <si>
    <t>Cuando es necesario realizar las actividades de manera ordenada y metódica.</t>
  </si>
  <si>
    <t>1. Índice
2. Introducción
3. Objetivo
4. Fundamento Legal
5. Definiciones
6. Ámbito de aplicación
7. Procedimeinto (Diagramas de flujo)
8. Emisor(es), fecha y firma</t>
  </si>
  <si>
    <t>Regla de conducta obligatoria que rige y determina el comportamiento de los servidores públicos o demás sujetos obligados.</t>
  </si>
  <si>
    <r>
      <t xml:space="preserve">Es </t>
    </r>
    <r>
      <rPr>
        <b/>
        <sz val="9"/>
        <rFont val="Arial"/>
        <family val="2"/>
      </rPr>
      <t>dirigir</t>
    </r>
    <r>
      <rPr>
        <sz val="9"/>
        <rFont val="Arial"/>
        <family val="2"/>
      </rPr>
      <t xml:space="preserve"> la actuación general del CPTM o en su caso de los servidores públicos.</t>
    </r>
  </si>
  <si>
    <t>Cuando se requiere determinar o dirigir una actividad.</t>
  </si>
  <si>
    <t>Directriz general o principio rector para la conducción de la gestión administrativa en direcciones específicas, que implica el proceso de toma de decisiones y la ejecución de objetivos específicos a nivel institucional.</t>
  </si>
  <si>
    <r>
      <t xml:space="preserve">Es establecer los principios generales que deben seguir los servidores públicos y sus instituciones.
</t>
    </r>
    <r>
      <rPr>
        <b/>
        <sz val="9"/>
        <rFont val="Arial"/>
        <family val="2"/>
      </rPr>
      <t>Instruir</t>
    </r>
    <r>
      <rPr>
        <sz val="9"/>
        <rFont val="Arial"/>
        <family val="2"/>
      </rPr>
      <t xml:space="preserve"> a los servidores públicos sobre </t>
    </r>
    <r>
      <rPr>
        <b/>
        <sz val="9"/>
        <rFont val="Arial"/>
        <family val="2"/>
      </rPr>
      <t>cómo</t>
    </r>
    <r>
      <rPr>
        <sz val="9"/>
        <rFont val="Arial"/>
        <family val="2"/>
      </rPr>
      <t xml:space="preserve"> realizar una tarea, comisión o actividad determianda conforme a objetivos institucionales establecidos.</t>
    </r>
  </si>
  <si>
    <t>Cuando se requiere conducir, organizar o establecer un marco de actuación general relacionado con objetivos institucionales.</t>
  </si>
  <si>
    <t>Instrumento emitido por servidores públicos facultados para definir o delegar funciones, atribuciones o determinar acciones específicas.</t>
  </si>
  <si>
    <t>Cuando se requiere regular situaciones específicas a través de acciones, funciones o actividades de dos o más instituciones o instancias.</t>
  </si>
  <si>
    <t>Instrumento por el que se determinan términos, límites y características que deben observarse para actividades o procesos del sector público.</t>
  </si>
  <si>
    <t>Cuando se requiere particularizar o detallar acciones, sea que deriven de un ordenamiento de mayor jerarquía o se estimen necesarias para al gestión gubernamental.</t>
  </si>
  <si>
    <t>Instrumento que establece aspectos técnicos y operativos sobre materias específicas.</t>
  </si>
  <si>
    <t>Se emite para ordenar, organizar y coordinar las actividades de la APF en un contexto determinado.</t>
  </si>
  <si>
    <t>Instrumento dictado por autoridad competente dirigido a uno o varios destinatarios para definir, determinar o estsablecer acciones específicas.</t>
  </si>
  <si>
    <r>
      <t xml:space="preserve">Establecer acciones, medidas, requisitos o términos para cumplir con objetivos específicos, Usualmente los oficios se emplean para dar instrucciones o dictar actos de carácgter administrativo.
</t>
    </r>
    <r>
      <rPr>
        <b/>
        <sz val="9"/>
        <rFont val="Arial"/>
        <family val="2"/>
      </rPr>
      <t>Regular o dar instrucciones específicas</t>
    </r>
    <r>
      <rPr>
        <sz val="9"/>
        <rFont val="Arial"/>
        <family val="2"/>
      </rPr>
      <t>, por su naturaleza es de aplicación ttemporal.</t>
    </r>
  </si>
  <si>
    <t>Cuando se requiere regular actividades específicas para destinatarios determinados o dictar actos concretos de carácter administrativo.</t>
  </si>
  <si>
    <t>Instrumento que detalla y precisa, de forma ordenada y sistemática, las funciones, atribuciones, procedimientos o actividades de una organización o área, conforme a objetivos institucionales y de acuerdo a políticas concretas.</t>
  </si>
  <si>
    <t>Cuando se necesita detallar y organizar las tareas de los servidores púbicos.</t>
  </si>
  <si>
    <r>
      <rPr>
        <b/>
        <sz val="9"/>
        <color theme="0"/>
        <rFont val="Arial"/>
        <family val="2"/>
      </rPr>
      <t>Señala de manera cronológica</t>
    </r>
    <r>
      <rPr>
        <sz val="9"/>
        <color theme="0"/>
        <rFont val="Arial"/>
        <family val="2"/>
      </rPr>
      <t xml:space="preserve"> las actividades, los tiempos, la utilización de recursos, las metodologías de trabajo y control para desarrollar una función.</t>
    </r>
  </si>
  <si>
    <t>Las obligaciones que derivan del documento normativo no son redundantes, ni contradictorias.</t>
  </si>
  <si>
    <t>Las disposiciones del documento normativo son congruentes con las actividades del área.</t>
  </si>
  <si>
    <t>Existen disposiciones que determinen consecuencias por el incumplimiento de la norma.</t>
  </si>
  <si>
    <t>Las disposiciones del documento normativo establece las áreas responsables de su cumplimento.</t>
  </si>
  <si>
    <t>Son estrictamente indispensables y no pueden ser sustituidas por información o validaciones que obtenga el área requirente de otras unidades administrativas o sistemas internos.</t>
  </si>
  <si>
    <t>En caso afirmativo, especifique las áreas que participaron</t>
  </si>
  <si>
    <t>En caso afirmativo, especifique cual(es)</t>
  </si>
  <si>
    <t>En caso afirmativo, especifique</t>
  </si>
  <si>
    <t>Es congruente con el tipo de regulación a que corresponde el documento normativo. (ver hoja "Doctos Normativos")</t>
  </si>
  <si>
    <t>El ordenamiento contiene como mínimo los siguientes apartados:</t>
  </si>
  <si>
    <t>NO</t>
  </si>
  <si>
    <t xml:space="preserve">Cuando cumple al 60% las siguientes condiciones </t>
  </si>
  <si>
    <t>Contiene términos sencillos (claros) y de uso común en lugar de expresiones arcaicas o rebuscadas.</t>
  </si>
  <si>
    <t xml:space="preserve">        III.2.3 ¿El documento normativo es necesario como parte de una mejora continua, o para evitar obsolescencia o para cumplir 
                   con una instrucción de algún superior u Órgano de Fiscalización?</t>
  </si>
  <si>
    <t>En caso afirmativo, especifique de manera breve y concisa, en qué consiste dicha práctica o experiencia  y cómo es que el documento normativo la atenderá:</t>
  </si>
  <si>
    <t>En caso afirmativo, especifique de manera breve y concisa, por qué es necesario generar o actualizar la regulación y en qué consiste esta última.</t>
  </si>
  <si>
    <t>En caso afirmativo, especifique el o los procesos y objetivos en los que se genera valor, y en que consiste</t>
  </si>
  <si>
    <t>Esta disposición directamente está enfocada a atender o resolver la problemática o situación para la que se creó dicha regulación.</t>
  </si>
  <si>
    <t>Están diseñadas para emitirse de manera imparcial y sin ninguna valoración subjetiva, considerando solamente si se cumplieron o no los requisitos o condiciones que previamente se hayan establecido.</t>
  </si>
  <si>
    <t>La disposición genera beneficios y/o simplifica los procesos o procedimientos en que se aplica.</t>
  </si>
  <si>
    <t>Las obligaciones o requerimientos de información que impone el documento normativo:</t>
  </si>
  <si>
    <t>El documento normativo no duplica alguna norma interna existente y no se puede fusionar con alguna que se encuentre vigente.</t>
  </si>
  <si>
    <t>Las disposiciones del documento normativo pueden ser aplicadas de forma homogénea y no generan vacíos ni indefiniciones.</t>
  </si>
  <si>
    <t>Establece con claridad los objetivos o tema que regula.</t>
  </si>
  <si>
    <t>Las disposiciones del documento normativo contemplan actividades específicas para el cumplimiento de metas del área, institucionales, sectoriales y del PND.</t>
  </si>
  <si>
    <t>Contiene oraciones estructuradas de manera lógica al utilizar el orden más simple (sujeto, verbo y predicado).</t>
  </si>
  <si>
    <t>Contiene términos precisos que se usan de manera consistente en todo el documento.</t>
  </si>
  <si>
    <t>Identifica las secciones o apartados del documento con literales y números (cuidando su secuencia y sin mezclarlos).</t>
  </si>
  <si>
    <t>La generación, modificación o adición del documento normativo regula algún procedimiento interno que no se encontraba normado pero si se realizaba periodicamente</t>
  </si>
  <si>
    <t xml:space="preserve">Cuando cumple al 33% las siguientes condiciones </t>
  </si>
  <si>
    <r>
      <t>Las disposiciones del documento normativo permiten el seguimiento de acciones</t>
    </r>
    <r>
      <rPr>
        <sz val="9"/>
        <rFont val="Arial"/>
        <family val="2"/>
      </rPr>
      <t>.</t>
    </r>
  </si>
  <si>
    <t>Dentro del proyecto de norma se identifican con claridad los plazos y medios para la rendición de cuentas.</t>
  </si>
  <si>
    <t>Las obligaciones que derivan del documento normativo expresan claramente a los sujetos obligados, los plazos y los medios para su cumplimiento.</t>
  </si>
  <si>
    <t>La disposición señala con claridad los reportes que se deben entregar y su frecuencia.</t>
  </si>
  <si>
    <t>La disposición cuenta con puntos de control y/o supervisión debidamente identificables.</t>
  </si>
  <si>
    <t xml:space="preserve">Cuando cumple al 75% las siguientes condiciones </t>
  </si>
  <si>
    <t>Se considera que la norma genera valor para los procesos cuando regula actividades con valor añadido para el proceso; es decir, no es necesaria su modificación ya que no regula actividades sin valor añadido para la ejecución del proceso.</t>
  </si>
  <si>
    <t>Un documento normativo Genera Valor cuando cumple con las siguientes condiciones:</t>
  </si>
  <si>
    <t>El documento normativo regula actividades con valor añadido para el proceso que antes no se encontraban normadas.</t>
  </si>
  <si>
    <t>La disposición simplifica el proceso, tiempos y/o costos.</t>
  </si>
  <si>
    <t>La disposición considera el uso de Tecnologías de la Información y Comunicaciones para la simplificación y/o digitalización de procesos.</t>
  </si>
  <si>
    <t>Tipo de Norma:</t>
  </si>
  <si>
    <t>Mínimos requeridos</t>
  </si>
  <si>
    <t>Atributos cumplidos</t>
  </si>
  <si>
    <t>Número de Criterios de Calidad Regulatoria cumplidos</t>
  </si>
  <si>
    <t>|</t>
  </si>
  <si>
    <t xml:space="preserve">¿El proyecto normativo tiene fundamento jurídico? </t>
  </si>
  <si>
    <t xml:space="preserve">¿El proyecto normativo se crea por la experiencia y/o necesidad de resolver alguna problemática, regular alguna práctica, o como una innovación jurídico? </t>
  </si>
  <si>
    <t xml:space="preserve">        ¿Alguna Ley  u ordenamiento(s) obliga(n) a emitir el documento normativo? ¿Cuál?</t>
  </si>
  <si>
    <t xml:space="preserve">        III.2.2 ¿El documento normativo se encuentra fundado en la experiencia o en la práctica que proporciona el conocimiento o habilidad para hacer algo?</t>
  </si>
  <si>
    <t>Para el análisis normativo de las Normas Internas de la SRE</t>
  </si>
  <si>
    <t>En caso afirmativo, indique cual(es) objetivo(s), estrategia(s) y/o meta(s) del área, del Plan Sectorial y del PND se cumple(n):</t>
  </si>
  <si>
    <t>Las disposiciones del documento normativo contemplan actividades específicas para el cumplimiento de metas del área, institucionales, sectoriales y del Plan Nacional de Desarrollo (PND).</t>
  </si>
  <si>
    <t>El documento normativo genera valor agregado en la ejecución de los procesos y a la operación de la Secretaría.</t>
  </si>
  <si>
    <t>Normas para la ejecución del programa de protección a personas mexicanas en el exterior (Versión 3)</t>
  </si>
  <si>
    <t>Establecer las normas a las que deberán sujetarse las Representaciones de México en el exterior a cargo de la Secretaría de Relaciones Exteriores, para la ejecución de los programas de protección a mexicanos en el exterior y el consecuente manejo de los recursos asignados, sin menoscabo de las demás disposiciones legales vigentes.</t>
  </si>
  <si>
    <t>Ley del Servicio Exterior Mexicano</t>
  </si>
  <si>
    <t>Artículo 2 Fracción II y XI</t>
  </si>
  <si>
    <t>Reglamento Interior de la Secretaría de Relaciones Exteriores</t>
  </si>
  <si>
    <t>Artículo 14 ; Artículo 22, fracciones I, II, III, IV y VI</t>
  </si>
  <si>
    <t>Reglamento de Pasaportes y del documento de identidad  y de viaje.</t>
  </si>
  <si>
    <t>Normas que regulan los viáticos y pasajes para las comisiones en el desempeño de funciones en la Administración Pública Federal.</t>
  </si>
  <si>
    <t>Normas 1,2,3,4,5,6-8,9,10,11,12,13,14,15,16,17,18.</t>
  </si>
  <si>
    <t>Manual de Procedimientos para la Expedición de Documentación Migratoria y Consular.</t>
  </si>
  <si>
    <t xml:space="preserve">Guía Consular </t>
  </si>
  <si>
    <t xml:space="preserve">Art. 2, frac. XI, de la Ley del Servicio Exterior Mexicano. </t>
  </si>
  <si>
    <t xml:space="preserve">Se hace necesario normar las actividades de protección que realizan las Representaciones de México en el Exterior, a fin de garantizar su correcto funcionamiento y administración.  </t>
  </si>
  <si>
    <t>Los recursos escasos que el Estado Mexicano dispone para la protección consular hacen necesario ejecutar los programas con eficacia, eficiencia, transparencia, racionalidad y estricto apego al marco jurídico.</t>
  </si>
  <si>
    <t xml:space="preserve">El presente documento busca mejorar la administración de los recursos que se otorgan a través del Programa presupuestario: Pp "E002 Atención, Protección y Servicios Consulares"  a fin de  fortalecer los resultados del mismo, beneficiando de mejor forma a la población objetivo y dando certeza a la rendición de cuentas y transparencia de la información para un mejor desempeño de los programas públicos federales. </t>
  </si>
  <si>
    <t>Las disposiciones del documento se encuentran alineadas al Plan Nacional de Desarrollo 2013-2018 (PND) a través de la Meta Nacional V. “México con Responsabilidad Global”, y el Objetivo 5.4 “Velar por los intereses de los mexicanos en el extranjero y proteger los derechos de los extranjeros en el territorio nacional”, así como de la Estrategia 5.4.1 “Ofrecer asistencia y protección consular a todos aquellos mexicanos que lo requieran”. Lo que contribuye al logro del Objetivo 5 del PSRE 2013-2018, “Proteger los intereses y derechos de las personas mexicanas en el extranjero, fomentando así la inclusión del país”, y de la Estrategia 5.1, “Atender y proporcionar seguimiento a casos de protección y asistencia consular de los mexicanos que se encuentran en el exterior”.</t>
  </si>
  <si>
    <t>Secretaría de Relaciones Exteriores</t>
  </si>
  <si>
    <t>Dirección General de Protección a Mexicanos en el Exterior</t>
  </si>
  <si>
    <t>Jacob Prado González
Director General de Protección a Mexicanos en el Exterior</t>
  </si>
  <si>
    <t>Luis Enrique Dávila Rivera
Subdirector de Procesos de Protección</t>
  </si>
  <si>
    <t>Fecha: 4 de noviembre de 2016</t>
  </si>
  <si>
    <t>Fecha:  4 de noviembre de 2016</t>
  </si>
  <si>
    <t>Dirección General de Protección a Mexicanos en el Exterior/Representaciones diplomáticas y consulares de México en el Exterior.</t>
  </si>
  <si>
    <t>La generación, modificación o adición del documento normativo consideró las aportaciones de todas las áreas involucradas en el proceso</t>
  </si>
  <si>
    <t xml:space="preserve">La generación, modificación o adición del documento normativo regula las mejores prácticas </t>
  </si>
  <si>
    <t>Se norma el gasto de los recursos asignados en materia de protección a las representaciones de México en el exterior.</t>
  </si>
  <si>
    <t>Se añade valor con las Normas para la ejecución del programa de protección a personas mexicanas en el exterior, derivado de que las representaciones a traves de éste documento sabran hasta donde pueden realizar un gasto sin tner que solicitar autorización a la DGPME.</t>
  </si>
  <si>
    <t>Las presentes normas evitan que se genere exceso de documentación y tiempo perdidos en las representaciones ya que el documento pretende aguilizar la entrega de ayudas a connacionales en el exterior en el menor tiempo posible.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</si>
</sst>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3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63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sz val="10"/>
      <color indexed="55"/>
      <name val="Arial"/>
      <family val="2"/>
    </font>
    <font>
      <sz val="8"/>
      <color indexed="55"/>
      <name val="Arial"/>
      <family val="2"/>
    </font>
    <font>
      <sz val="10"/>
      <color indexed="63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9"/>
      <color indexed="17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9.5"/>
      <color indexed="9"/>
      <name val="Arial"/>
      <family val="2"/>
    </font>
    <font>
      <b/>
      <sz val="9"/>
      <name val="Verdana"/>
      <family val="2"/>
    </font>
    <font>
      <sz val="9"/>
      <color indexed="63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0"/>
      <color theme="1"/>
      <name val="Arial"/>
      <family val="2"/>
    </font>
    <font>
      <sz val="8"/>
      <color indexed="6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indexed="63"/>
      <name val="Arial"/>
      <family val="2"/>
    </font>
    <font>
      <b/>
      <sz val="9"/>
      <color indexed="63"/>
      <name val="Arial"/>
      <family val="2"/>
    </font>
    <font>
      <b/>
      <sz val="4"/>
      <color rgb="FFFF66CC"/>
      <name val="Arial"/>
      <family val="2"/>
    </font>
    <font>
      <sz val="10"/>
      <color rgb="FFFF66CC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009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372">
    <xf numFmtId="0" fontId="0" fillId="0" borderId="0" xfId="0"/>
    <xf numFmtId="0" fontId="0" fillId="2" borderId="0" xfId="0" applyFill="1" applyBorder="1" applyProtection="1"/>
    <xf numFmtId="0" fontId="0" fillId="2" borderId="0" xfId="0" applyFill="1" applyProtection="1"/>
    <xf numFmtId="0" fontId="0" fillId="0" borderId="0" xfId="0" applyProtection="1"/>
    <xf numFmtId="0" fontId="0" fillId="2" borderId="0" xfId="0" applyFill="1" applyAlignment="1" applyProtection="1"/>
    <xf numFmtId="0" fontId="0" fillId="2" borderId="0" xfId="0" applyFill="1" applyBorder="1" applyAlignment="1" applyProtection="1">
      <alignment horizontal="left"/>
    </xf>
    <xf numFmtId="0" fontId="0" fillId="0" borderId="0" xfId="0" applyAlignment="1" applyProtection="1"/>
    <xf numFmtId="0" fontId="6" fillId="2" borderId="0" xfId="0" applyFont="1" applyFill="1" applyProtection="1"/>
    <xf numFmtId="0" fontId="2" fillId="2" borderId="0" xfId="0" applyFont="1" applyFill="1" applyProtection="1"/>
    <xf numFmtId="0" fontId="0" fillId="0" borderId="0" xfId="0" applyAlignment="1" applyProtection="1">
      <alignment wrapText="1"/>
    </xf>
    <xf numFmtId="0" fontId="7" fillId="2" borderId="0" xfId="0" applyFont="1" applyFill="1" applyBorder="1" applyAlignment="1" applyProtection="1">
      <alignment wrapText="1"/>
    </xf>
    <xf numFmtId="0" fontId="5" fillId="2" borderId="0" xfId="0" applyFont="1" applyFill="1" applyBorder="1" applyProtection="1"/>
    <xf numFmtId="0" fontId="1" fillId="3" borderId="0" xfId="0" applyFont="1" applyFill="1" applyBorder="1" applyProtection="1"/>
    <xf numFmtId="0" fontId="0" fillId="0" borderId="0" xfId="0" applyBorder="1"/>
    <xf numFmtId="0" fontId="11" fillId="0" borderId="0" xfId="0" applyFont="1"/>
    <xf numFmtId="0" fontId="13" fillId="0" borderId="0" xfId="0" applyFont="1"/>
    <xf numFmtId="0" fontId="12" fillId="0" borderId="8" xfId="0" applyFont="1" applyBorder="1" applyAlignment="1">
      <alignment horizontal="center"/>
    </xf>
    <xf numFmtId="0" fontId="18" fillId="2" borderId="0" xfId="0" applyFont="1" applyFill="1" applyBorder="1" applyAlignment="1" applyProtection="1">
      <alignment vertical="center"/>
    </xf>
    <xf numFmtId="0" fontId="16" fillId="2" borderId="0" xfId="0" applyFont="1" applyFill="1" applyBorder="1" applyProtection="1"/>
    <xf numFmtId="0" fontId="12" fillId="0" borderId="0" xfId="0" applyFont="1"/>
    <xf numFmtId="0" fontId="12" fillId="2" borderId="0" xfId="0" applyFont="1" applyFill="1" applyBorder="1" applyProtection="1"/>
    <xf numFmtId="0" fontId="12" fillId="2" borderId="0" xfId="0" applyFont="1" applyFill="1" applyBorder="1" applyAlignment="1" applyProtection="1">
      <alignment wrapText="1"/>
    </xf>
    <xf numFmtId="0" fontId="12" fillId="2" borderId="0" xfId="0" applyFont="1" applyFill="1" applyBorder="1" applyAlignment="1" applyProtection="1">
      <alignment horizontal="center"/>
    </xf>
    <xf numFmtId="0" fontId="12" fillId="0" borderId="9" xfId="0" applyFont="1" applyBorder="1"/>
    <xf numFmtId="0" fontId="12" fillId="0" borderId="1" xfId="0" applyFont="1" applyBorder="1"/>
    <xf numFmtId="0" fontId="12" fillId="0" borderId="10" xfId="0" applyFont="1" applyBorder="1"/>
    <xf numFmtId="0" fontId="12" fillId="0" borderId="0" xfId="0" applyFont="1" applyFill="1" applyBorder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/>
    <xf numFmtId="9" fontId="20" fillId="0" borderId="0" xfId="0" applyNumberFormat="1" applyFont="1" applyAlignment="1">
      <alignment horizontal="center" vertical="center" wrapText="1"/>
    </xf>
    <xf numFmtId="0" fontId="12" fillId="0" borderId="2" xfId="0" applyFont="1" applyBorder="1"/>
    <xf numFmtId="0" fontId="20" fillId="0" borderId="0" xfId="0" applyFont="1" applyAlignment="1">
      <alignment vertical="top" wrapText="1"/>
    </xf>
    <xf numFmtId="0" fontId="12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23" fillId="0" borderId="0" xfId="0" applyFont="1"/>
    <xf numFmtId="0" fontId="17" fillId="2" borderId="12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wrapText="1"/>
    </xf>
    <xf numFmtId="0" fontId="0" fillId="0" borderId="0" xfId="0" applyBorder="1" applyAlignment="1" applyProtection="1">
      <alignment horizontal="left" wrapText="1" indent="1"/>
    </xf>
    <xf numFmtId="0" fontId="20" fillId="0" borderId="0" xfId="0" applyFont="1" applyAlignment="1">
      <alignment horizontal="center" vertical="top" wrapText="1"/>
    </xf>
    <xf numFmtId="0" fontId="12" fillId="2" borderId="0" xfId="0" applyFont="1" applyFill="1" applyProtection="1"/>
    <xf numFmtId="0" fontId="12" fillId="5" borderId="8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horizontal="right"/>
    </xf>
    <xf numFmtId="0" fontId="0" fillId="0" borderId="5" xfId="0" applyBorder="1" applyAlignment="1" applyProtection="1">
      <alignment horizontal="center" wrapText="1"/>
    </xf>
    <xf numFmtId="0" fontId="12" fillId="0" borderId="3" xfId="0" applyFont="1" applyBorder="1" applyAlignment="1">
      <alignment horizontal="center"/>
    </xf>
    <xf numFmtId="0" fontId="2" fillId="0" borderId="0" xfId="0" applyFont="1"/>
    <xf numFmtId="0" fontId="23" fillId="0" borderId="0" xfId="0" applyFont="1" applyAlignment="1">
      <alignment horizontal="left"/>
    </xf>
    <xf numFmtId="0" fontId="12" fillId="0" borderId="0" xfId="0" applyFont="1" applyBorder="1" applyAlignment="1">
      <alignment horizontal="left" vertical="center" wrapText="1"/>
    </xf>
    <xf numFmtId="0" fontId="1" fillId="2" borderId="0" xfId="0" applyFont="1" applyFill="1" applyBorder="1" applyProtection="1"/>
    <xf numFmtId="0" fontId="24" fillId="2" borderId="0" xfId="0" applyFont="1" applyFill="1" applyProtection="1"/>
    <xf numFmtId="0" fontId="24" fillId="0" borderId="0" xfId="0" applyFont="1" applyProtection="1"/>
    <xf numFmtId="0" fontId="24" fillId="2" borderId="0" xfId="0" applyFont="1" applyFill="1" applyBorder="1" applyProtection="1"/>
    <xf numFmtId="0" fontId="24" fillId="3" borderId="0" xfId="0" applyFont="1" applyFill="1" applyBorder="1" applyProtection="1"/>
    <xf numFmtId="0" fontId="24" fillId="0" borderId="0" xfId="0" applyFont="1" applyFill="1" applyBorder="1" applyProtection="1"/>
    <xf numFmtId="0" fontId="0" fillId="0" borderId="0" xfId="0" applyBorder="1" applyProtection="1"/>
    <xf numFmtId="0" fontId="25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vertical="center" wrapText="1"/>
    </xf>
    <xf numFmtId="9" fontId="12" fillId="7" borderId="0" xfId="0" applyNumberFormat="1" applyFont="1" applyFill="1" applyAlignment="1">
      <alignment horizontal="center"/>
    </xf>
    <xf numFmtId="0" fontId="1" fillId="0" borderId="0" xfId="0" applyFont="1"/>
    <xf numFmtId="0" fontId="2" fillId="5" borderId="13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top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12" fillId="2" borderId="0" xfId="0" applyFont="1" applyFill="1" applyAlignment="1" applyProtection="1"/>
    <xf numFmtId="0" fontId="12" fillId="2" borderId="0" xfId="0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9" fontId="12" fillId="7" borderId="0" xfId="0" applyNumberFormat="1" applyFont="1" applyFill="1" applyAlignment="1">
      <alignment horizontal="center" vertical="center"/>
    </xf>
    <xf numFmtId="0" fontId="12" fillId="7" borderId="0" xfId="0" applyFont="1" applyFill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left"/>
    </xf>
    <xf numFmtId="0" fontId="12" fillId="0" borderId="8" xfId="0" applyFont="1" applyBorder="1" applyAlignment="1">
      <alignment horizontal="center" vertical="center"/>
    </xf>
    <xf numFmtId="0" fontId="20" fillId="0" borderId="0" xfId="0" applyFont="1" applyBorder="1" applyAlignment="1">
      <alignment wrapText="1"/>
    </xf>
    <xf numFmtId="0" fontId="25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Protection="1"/>
    <xf numFmtId="0" fontId="1" fillId="0" borderId="0" xfId="0" applyFont="1" applyProtection="1"/>
    <xf numFmtId="49" fontId="1" fillId="2" borderId="0" xfId="0" applyNumberFormat="1" applyFont="1" applyFill="1" applyBorder="1" applyAlignment="1" applyProtection="1">
      <alignment horizontal="center" wrapText="1"/>
    </xf>
    <xf numFmtId="0" fontId="1" fillId="2" borderId="0" xfId="0" applyFont="1" applyFill="1" applyBorder="1" applyAlignment="1" applyProtection="1">
      <alignment horizontal="right"/>
    </xf>
    <xf numFmtId="0" fontId="1" fillId="0" borderId="0" xfId="0" applyFont="1" applyFill="1" applyBorder="1" applyProtection="1"/>
    <xf numFmtId="0" fontId="1" fillId="2" borderId="5" xfId="0" applyFont="1" applyFill="1" applyBorder="1" applyProtection="1"/>
    <xf numFmtId="0" fontId="25" fillId="0" borderId="0" xfId="0" applyFont="1"/>
    <xf numFmtId="0" fontId="4" fillId="0" borderId="0" xfId="0" applyFont="1"/>
    <xf numFmtId="9" fontId="25" fillId="0" borderId="0" xfId="0" applyNumberFormat="1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2" fillId="0" borderId="5" xfId="0" applyFont="1" applyBorder="1"/>
    <xf numFmtId="0" fontId="12" fillId="0" borderId="6" xfId="0" applyFont="1" applyBorder="1"/>
    <xf numFmtId="0" fontId="4" fillId="2" borderId="0" xfId="0" applyFont="1" applyFill="1" applyBorder="1" applyProtection="1"/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horizontal="center" wrapText="1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horizontal="right"/>
    </xf>
    <xf numFmtId="0" fontId="21" fillId="0" borderId="0" xfId="0" applyFont="1" applyAlignment="1">
      <alignment vertical="center" wrapText="1"/>
    </xf>
    <xf numFmtId="0" fontId="12" fillId="0" borderId="0" xfId="0" applyFont="1" applyFill="1"/>
    <xf numFmtId="0" fontId="12" fillId="2" borderId="0" xfId="0" applyFont="1" applyFill="1" applyBorder="1" applyAlignment="1" applyProtection="1">
      <alignment horizontal="right" vertical="center"/>
    </xf>
    <xf numFmtId="0" fontId="12" fillId="0" borderId="12" xfId="0" applyFont="1" applyBorder="1"/>
    <xf numFmtId="0" fontId="1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2" borderId="0" xfId="0" applyFont="1" applyFill="1" applyAlignment="1" applyProtection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12" fillId="0" borderId="8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vertical="center" wrapText="1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0" fillId="2" borderId="0" xfId="0" applyFill="1" applyBorder="1" applyAlignment="1" applyProtection="1">
      <alignment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vertical="center" wrapText="1"/>
    </xf>
    <xf numFmtId="0" fontId="29" fillId="0" borderId="0" xfId="0" applyFont="1" applyFill="1" applyAlignment="1" applyProtection="1">
      <alignment vertical="center" wrapText="1"/>
    </xf>
    <xf numFmtId="0" fontId="1" fillId="2" borderId="0" xfId="0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top" wrapText="1"/>
    </xf>
    <xf numFmtId="9" fontId="31" fillId="8" borderId="0" xfId="2" applyFont="1" applyFill="1"/>
    <xf numFmtId="0" fontId="32" fillId="0" borderId="0" xfId="0" applyFont="1" applyAlignment="1">
      <alignment horizontal="center" vertical="center" wrapText="1"/>
    </xf>
    <xf numFmtId="9" fontId="32" fillId="15" borderId="0" xfId="0" applyNumberFormat="1" applyFont="1" applyFill="1" applyAlignment="1">
      <alignment horizontal="center" vertical="center" wrapText="1"/>
    </xf>
    <xf numFmtId="9" fontId="33" fillId="15" borderId="0" xfId="0" applyNumberFormat="1" applyFont="1" applyFill="1" applyAlignment="1">
      <alignment horizontal="center" vertical="top" wrapText="1"/>
    </xf>
    <xf numFmtId="9" fontId="32" fillId="15" borderId="0" xfId="0" applyNumberFormat="1" applyFont="1" applyFill="1" applyAlignment="1">
      <alignment horizontal="center" vertical="top" wrapText="1"/>
    </xf>
    <xf numFmtId="0" fontId="34" fillId="2" borderId="0" xfId="0" applyFont="1" applyFill="1" applyBorder="1" applyProtection="1"/>
    <xf numFmtId="0" fontId="35" fillId="2" borderId="0" xfId="0" applyFont="1" applyFill="1" applyBorder="1" applyProtection="1"/>
    <xf numFmtId="0" fontId="1" fillId="3" borderId="0" xfId="0" applyFont="1" applyFill="1" applyBorder="1" applyAlignment="1" applyProtection="1">
      <alignment horizontal="center" vertical="top" wrapText="1"/>
    </xf>
    <xf numFmtId="0" fontId="1" fillId="2" borderId="0" xfId="0" applyFont="1" applyFill="1" applyBorder="1" applyAlignment="1" applyProtection="1">
      <alignment horizontal="center" vertical="top" wrapText="1"/>
    </xf>
    <xf numFmtId="0" fontId="24" fillId="3" borderId="8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top" wrapText="1"/>
    </xf>
    <xf numFmtId="0" fontId="35" fillId="3" borderId="0" xfId="0" applyFont="1" applyFill="1" applyBorder="1" applyProtection="1"/>
    <xf numFmtId="0" fontId="1" fillId="2" borderId="8" xfId="0" applyFont="1" applyFill="1" applyBorder="1" applyAlignment="1" applyProtection="1">
      <alignment horizontal="center" vertical="center"/>
    </xf>
    <xf numFmtId="0" fontId="2" fillId="7" borderId="8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/>
    <xf numFmtId="0" fontId="2" fillId="2" borderId="0" xfId="0" applyFont="1" applyFill="1" applyBorder="1" applyProtection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wrapText="1"/>
    </xf>
    <xf numFmtId="0" fontId="0" fillId="0" borderId="0" xfId="0" applyFill="1" applyBorder="1" applyAlignment="1" applyProtection="1">
      <alignment wrapText="1"/>
    </xf>
    <xf numFmtId="0" fontId="0" fillId="0" borderId="0" xfId="0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left"/>
    </xf>
    <xf numFmtId="0" fontId="2" fillId="7" borderId="8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Protection="1"/>
    <xf numFmtId="9" fontId="1" fillId="0" borderId="8" xfId="0" applyNumberFormat="1" applyFont="1" applyBorder="1" applyAlignment="1" applyProtection="1">
      <alignment horizontal="center"/>
    </xf>
    <xf numFmtId="9" fontId="1" fillId="0" borderId="0" xfId="0" applyNumberFormat="1" applyFont="1" applyBorder="1" applyProtection="1"/>
    <xf numFmtId="9" fontId="1" fillId="0" borderId="0" xfId="0" applyNumberFormat="1" applyFont="1" applyFill="1" applyBorder="1" applyProtection="1"/>
    <xf numFmtId="0" fontId="15" fillId="7" borderId="8" xfId="0" applyFont="1" applyFill="1" applyBorder="1" applyAlignment="1" applyProtection="1">
      <alignment horizontal="center" vertical="center"/>
      <protection locked="0"/>
    </xf>
    <xf numFmtId="0" fontId="12" fillId="5" borderId="8" xfId="0" applyFont="1" applyFill="1" applyBorder="1" applyAlignment="1" applyProtection="1">
      <alignment horizontal="center" vertical="center"/>
      <protection locked="0"/>
    </xf>
    <xf numFmtId="0" fontId="36" fillId="0" borderId="0" xfId="0" applyFont="1" applyProtection="1"/>
    <xf numFmtId="0" fontId="12" fillId="7" borderId="8" xfId="0" applyFont="1" applyFill="1" applyBorder="1" applyAlignment="1" applyProtection="1">
      <alignment vertical="center" wrapText="1"/>
      <protection locked="0"/>
    </xf>
    <xf numFmtId="0" fontId="4" fillId="0" borderId="0" xfId="0" applyFont="1" applyProtection="1"/>
    <xf numFmtId="0" fontId="12" fillId="0" borderId="19" xfId="0" applyFont="1" applyBorder="1" applyAlignment="1" applyProtection="1"/>
    <xf numFmtId="0" fontId="12" fillId="0" borderId="0" xfId="0" applyFont="1" applyBorder="1" applyAlignment="1" applyProtection="1"/>
    <xf numFmtId="0" fontId="12" fillId="0" borderId="0" xfId="0" applyFont="1" applyProtection="1"/>
    <xf numFmtId="0" fontId="25" fillId="0" borderId="0" xfId="0" applyFont="1" applyAlignment="1" applyProtection="1">
      <alignment vertical="top" wrapText="1"/>
    </xf>
    <xf numFmtId="0" fontId="12" fillId="0" borderId="0" xfId="0" applyFont="1" applyAlignment="1" applyProtection="1">
      <alignment wrapText="1"/>
    </xf>
    <xf numFmtId="0" fontId="4" fillId="0" borderId="0" xfId="0" applyFont="1" applyAlignment="1" applyProtection="1">
      <alignment wrapText="1"/>
    </xf>
    <xf numFmtId="0" fontId="23" fillId="0" borderId="0" xfId="0" applyFont="1" applyProtection="1"/>
    <xf numFmtId="0" fontId="22" fillId="0" borderId="0" xfId="0" applyFont="1" applyProtection="1"/>
    <xf numFmtId="0" fontId="12" fillId="0" borderId="0" xfId="0" applyFont="1" applyBorder="1" applyProtection="1"/>
    <xf numFmtId="9" fontId="25" fillId="0" borderId="0" xfId="0" applyNumberFormat="1" applyFont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/>
    </xf>
    <xf numFmtId="0" fontId="12" fillId="0" borderId="2" xfId="0" applyFont="1" applyBorder="1" applyProtection="1"/>
    <xf numFmtId="0" fontId="12" fillId="0" borderId="0" xfId="0" applyFont="1" applyFill="1" applyBorder="1" applyProtection="1"/>
    <xf numFmtId="0" fontId="12" fillId="0" borderId="0" xfId="0" applyFont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/>
    </xf>
    <xf numFmtId="0" fontId="25" fillId="0" borderId="0" xfId="0" applyFont="1" applyProtection="1"/>
    <xf numFmtId="0" fontId="0" fillId="0" borderId="2" xfId="0" applyBorder="1" applyProtection="1"/>
    <xf numFmtId="9" fontId="25" fillId="0" borderId="0" xfId="0" applyNumberFormat="1" applyFont="1" applyBorder="1" applyAlignment="1" applyProtection="1">
      <alignment horizontal="center" vertical="center" wrapText="1"/>
    </xf>
    <xf numFmtId="0" fontId="12" fillId="0" borderId="9" xfId="0" applyFont="1" applyBorder="1" applyProtection="1"/>
    <xf numFmtId="0" fontId="12" fillId="0" borderId="5" xfId="0" applyFont="1" applyBorder="1" applyAlignment="1" applyProtection="1">
      <alignment horizontal="center"/>
    </xf>
    <xf numFmtId="0" fontId="21" fillId="5" borderId="8" xfId="0" applyFont="1" applyFill="1" applyBorder="1" applyAlignment="1" applyProtection="1">
      <alignment horizontal="center" vertical="center"/>
    </xf>
    <xf numFmtId="0" fontId="12" fillId="0" borderId="10" xfId="0" applyFont="1" applyBorder="1" applyProtection="1"/>
    <xf numFmtId="0" fontId="25" fillId="0" borderId="0" xfId="0" applyFont="1" applyAlignment="1" applyProtection="1">
      <alignment horizontal="center" vertical="center"/>
    </xf>
    <xf numFmtId="0" fontId="12" fillId="7" borderId="0" xfId="0" applyFont="1" applyFill="1" applyAlignment="1" applyProtection="1">
      <alignment vertical="center"/>
    </xf>
    <xf numFmtId="9" fontId="12" fillId="7" borderId="0" xfId="0" applyNumberFormat="1" applyFont="1" applyFill="1" applyAlignment="1" applyProtection="1">
      <alignment horizontal="center" vertical="center"/>
    </xf>
    <xf numFmtId="9" fontId="32" fillId="15" borderId="0" xfId="0" applyNumberFormat="1" applyFont="1" applyFill="1" applyAlignment="1" applyProtection="1">
      <alignment horizontal="center" vertical="center" wrapText="1"/>
    </xf>
    <xf numFmtId="0" fontId="2" fillId="0" borderId="0" xfId="0" applyFont="1" applyProtection="1"/>
    <xf numFmtId="0" fontId="37" fillId="0" borderId="0" xfId="0" applyFont="1" applyBorder="1" applyAlignment="1" applyProtection="1">
      <alignment vertical="top" wrapText="1"/>
    </xf>
    <xf numFmtId="0" fontId="37" fillId="0" borderId="0" xfId="0" applyFont="1" applyFill="1" applyBorder="1" applyAlignment="1" applyProtection="1">
      <alignment vertical="top" wrapText="1"/>
    </xf>
    <xf numFmtId="0" fontId="12" fillId="0" borderId="0" xfId="0" applyFont="1" applyFill="1" applyBorder="1" applyAlignment="1" applyProtection="1">
      <alignment vertical="top" wrapText="1"/>
    </xf>
    <xf numFmtId="0" fontId="12" fillId="7" borderId="8" xfId="0" applyFont="1" applyFill="1" applyBorder="1" applyAlignment="1" applyProtection="1">
      <alignment horizontal="center" vertical="center"/>
      <protection locked="0"/>
    </xf>
    <xf numFmtId="0" fontId="2" fillId="5" borderId="13" xfId="0" applyFont="1" applyFill="1" applyBorder="1" applyAlignment="1" applyProtection="1">
      <alignment horizontal="center" vertical="center" wrapText="1"/>
    </xf>
    <xf numFmtId="9" fontId="25" fillId="0" borderId="8" xfId="0" applyNumberFormat="1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14" fillId="2" borderId="0" xfId="0" applyFont="1" applyFill="1" applyProtection="1">
      <protection hidden="1"/>
    </xf>
    <xf numFmtId="0" fontId="2" fillId="0" borderId="0" xfId="0" applyFont="1" applyAlignment="1" applyProtection="1">
      <alignment horizontal="left"/>
    </xf>
    <xf numFmtId="0" fontId="20" fillId="0" borderId="0" xfId="0" applyFont="1" applyAlignment="1" applyProtection="1">
      <alignment vertical="top" wrapText="1"/>
    </xf>
    <xf numFmtId="0" fontId="12" fillId="0" borderId="0" xfId="0" applyFont="1" applyFill="1" applyAlignment="1" applyProtection="1">
      <alignment horizontal="right"/>
    </xf>
    <xf numFmtId="9" fontId="12" fillId="7" borderId="0" xfId="0" applyNumberFormat="1" applyFont="1" applyFill="1" applyAlignment="1" applyProtection="1">
      <alignment horizontal="center"/>
    </xf>
    <xf numFmtId="9" fontId="33" fillId="15" borderId="0" xfId="0" applyNumberFormat="1" applyFont="1" applyFill="1" applyAlignment="1" applyProtection="1">
      <alignment horizontal="center" vertical="top" wrapText="1"/>
    </xf>
    <xf numFmtId="0" fontId="19" fillId="5" borderId="13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vertical="top" wrapText="1"/>
    </xf>
    <xf numFmtId="0" fontId="23" fillId="0" borderId="0" xfId="0" applyFont="1" applyAlignment="1" applyProtection="1">
      <alignment horizontal="left"/>
    </xf>
    <xf numFmtId="0" fontId="25" fillId="0" borderId="0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wrapText="1"/>
    </xf>
    <xf numFmtId="0" fontId="12" fillId="0" borderId="3" xfId="0" applyFont="1" applyBorder="1" applyProtection="1"/>
    <xf numFmtId="0" fontId="12" fillId="7" borderId="0" xfId="0" applyFont="1" applyFill="1" applyAlignment="1" applyProtection="1">
      <alignment horizontal="right"/>
    </xf>
    <xf numFmtId="9" fontId="20" fillId="0" borderId="0" xfId="0" applyNumberFormat="1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12" fillId="0" borderId="0" xfId="0" applyFont="1" applyFill="1" applyBorder="1" applyAlignment="1" applyProtection="1">
      <alignment wrapText="1"/>
    </xf>
    <xf numFmtId="0" fontId="29" fillId="10" borderId="0" xfId="0" applyFont="1" applyFill="1" applyAlignment="1" applyProtection="1">
      <alignment horizontal="center" vertical="center" wrapText="1"/>
    </xf>
    <xf numFmtId="0" fontId="21" fillId="0" borderId="0" xfId="0" applyFont="1" applyAlignment="1" applyProtection="1">
      <alignment horizontal="center" vertical="center" wrapText="1"/>
    </xf>
    <xf numFmtId="0" fontId="21" fillId="15" borderId="8" xfId="0" applyFont="1" applyFill="1" applyBorder="1" applyAlignment="1" applyProtection="1">
      <alignment horizontal="center" vertical="center" wrapText="1"/>
    </xf>
    <xf numFmtId="0" fontId="12" fillId="15" borderId="8" xfId="0" applyFont="1" applyFill="1" applyBorder="1" applyAlignment="1" applyProtection="1">
      <alignment vertical="center" wrapText="1"/>
    </xf>
    <xf numFmtId="0" fontId="12" fillId="0" borderId="0" xfId="0" applyFont="1" applyAlignment="1" applyProtection="1">
      <alignment vertical="center" wrapText="1"/>
    </xf>
    <xf numFmtId="0" fontId="21" fillId="12" borderId="8" xfId="0" applyFont="1" applyFill="1" applyBorder="1" applyAlignment="1" applyProtection="1">
      <alignment horizontal="center" vertical="center" wrapText="1"/>
    </xf>
    <xf numFmtId="0" fontId="12" fillId="12" borderId="8" xfId="0" applyFont="1" applyFill="1" applyBorder="1" applyAlignment="1" applyProtection="1">
      <alignment vertical="center" wrapText="1"/>
    </xf>
    <xf numFmtId="0" fontId="21" fillId="14" borderId="8" xfId="0" applyFont="1" applyFill="1" applyBorder="1" applyAlignment="1" applyProtection="1">
      <alignment horizontal="center" vertical="center" wrapText="1"/>
    </xf>
    <xf numFmtId="0" fontId="12" fillId="14" borderId="8" xfId="0" applyFont="1" applyFill="1" applyBorder="1" applyAlignment="1" applyProtection="1">
      <alignment vertical="center" wrapText="1"/>
    </xf>
    <xf numFmtId="0" fontId="21" fillId="11" borderId="8" xfId="0" applyFont="1" applyFill="1" applyBorder="1" applyAlignment="1" applyProtection="1">
      <alignment horizontal="center" vertical="center" wrapText="1"/>
    </xf>
    <xf numFmtId="0" fontId="12" fillId="11" borderId="8" xfId="0" applyFont="1" applyFill="1" applyBorder="1" applyAlignment="1" applyProtection="1">
      <alignment vertical="center" wrapText="1"/>
    </xf>
    <xf numFmtId="0" fontId="21" fillId="6" borderId="8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vertical="center" wrapText="1"/>
    </xf>
    <xf numFmtId="0" fontId="21" fillId="16" borderId="8" xfId="0" applyFont="1" applyFill="1" applyBorder="1" applyAlignment="1" applyProtection="1">
      <alignment horizontal="center" vertical="center" wrapText="1"/>
    </xf>
    <xf numFmtId="0" fontId="12" fillId="16" borderId="8" xfId="0" applyFont="1" applyFill="1" applyBorder="1" applyAlignment="1" applyProtection="1">
      <alignment vertical="center" wrapText="1"/>
    </xf>
    <xf numFmtId="0" fontId="12" fillId="16" borderId="8" xfId="0" applyFont="1" applyFill="1" applyBorder="1" applyAlignment="1" applyProtection="1">
      <alignment horizontal="center" vertical="center" wrapText="1"/>
    </xf>
    <xf numFmtId="0" fontId="29" fillId="13" borderId="8" xfId="0" applyFont="1" applyFill="1" applyBorder="1" applyAlignment="1" applyProtection="1">
      <alignment horizontal="center" vertical="center" wrapText="1"/>
    </xf>
    <xf numFmtId="0" fontId="28" fillId="13" borderId="8" xfId="0" applyFont="1" applyFill="1" applyBorder="1" applyAlignment="1" applyProtection="1">
      <alignment vertical="center" wrapText="1"/>
    </xf>
    <xf numFmtId="0" fontId="28" fillId="13" borderId="8" xfId="0" applyFont="1" applyFill="1" applyBorder="1" applyAlignment="1" applyProtection="1">
      <alignment horizontal="center" vertical="center" wrapText="1"/>
    </xf>
    <xf numFmtId="0" fontId="29" fillId="17" borderId="8" xfId="0" applyFont="1" applyFill="1" applyBorder="1" applyAlignment="1" applyProtection="1">
      <alignment horizontal="center" vertical="center" wrapText="1"/>
    </xf>
    <xf numFmtId="0" fontId="28" fillId="17" borderId="8" xfId="0" applyFont="1" applyFill="1" applyBorder="1" applyAlignment="1" applyProtection="1">
      <alignment vertical="center" wrapText="1"/>
    </xf>
    <xf numFmtId="0" fontId="28" fillId="17" borderId="8" xfId="0" applyFont="1" applyFill="1" applyBorder="1" applyAlignment="1" applyProtection="1">
      <alignment horizontal="center" vertical="center" wrapText="1"/>
    </xf>
    <xf numFmtId="0" fontId="12" fillId="8" borderId="0" xfId="0" applyFont="1" applyFill="1" applyBorder="1" applyAlignment="1" applyProtection="1">
      <alignment vertical="center" wrapText="1"/>
    </xf>
    <xf numFmtId="0" fontId="21" fillId="0" borderId="0" xfId="0" applyFont="1" applyAlignment="1" applyProtection="1">
      <alignment vertical="center" wrapText="1"/>
    </xf>
    <xf numFmtId="0" fontId="8" fillId="0" borderId="19" xfId="0" applyFont="1" applyFill="1" applyBorder="1" applyAlignment="1" applyProtection="1">
      <alignment wrapText="1"/>
    </xf>
    <xf numFmtId="0" fontId="0" fillId="2" borderId="0" xfId="0" applyFill="1" applyBorder="1" applyAlignment="1" applyProtection="1">
      <alignment wrapText="1"/>
    </xf>
    <xf numFmtId="0" fontId="12" fillId="7" borderId="8" xfId="0" applyFont="1" applyFill="1" applyBorder="1" applyAlignment="1" applyProtection="1">
      <alignment horizontal="center" vertical="top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1" fillId="7" borderId="2" xfId="0" applyFont="1" applyFill="1" applyBorder="1" applyAlignment="1" applyProtection="1">
      <alignment horizontal="center"/>
    </xf>
    <xf numFmtId="0" fontId="1" fillId="7" borderId="3" xfId="0" applyFont="1" applyFill="1" applyBorder="1" applyAlignment="1" applyProtection="1">
      <alignment horizontal="center"/>
    </xf>
    <xf numFmtId="0" fontId="1" fillId="7" borderId="4" xfId="0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  <protection locked="0"/>
    </xf>
    <xf numFmtId="0" fontId="1" fillId="8" borderId="3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0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center"/>
    </xf>
    <xf numFmtId="0" fontId="2" fillId="5" borderId="2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4" xfId="0" applyFont="1" applyFill="1" applyBorder="1" applyAlignment="1" applyProtection="1">
      <alignment horizontal="left" vertical="center" wrapText="1"/>
    </xf>
    <xf numFmtId="0" fontId="3" fillId="5" borderId="13" xfId="0" applyFont="1" applyFill="1" applyBorder="1" applyAlignment="1" applyProtection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center" vertical="center" wrapText="1"/>
    </xf>
    <xf numFmtId="49" fontId="1" fillId="8" borderId="8" xfId="0" applyNumberFormat="1" applyFont="1" applyFill="1" applyBorder="1" applyAlignment="1" applyProtection="1">
      <alignment horizontal="center" vertical="center" wrapText="1"/>
    </xf>
    <xf numFmtId="0" fontId="27" fillId="5" borderId="8" xfId="0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right" wrapText="1"/>
    </xf>
    <xf numFmtId="0" fontId="2" fillId="5" borderId="8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wrapText="1"/>
    </xf>
    <xf numFmtId="0" fontId="1" fillId="8" borderId="8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>
      <alignment horizont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1" fillId="5" borderId="4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0" fontId="0" fillId="7" borderId="8" xfId="0" applyFill="1" applyBorder="1" applyAlignment="1" applyProtection="1">
      <alignment horizontal="left" wrapText="1"/>
      <protection locked="0"/>
    </xf>
    <xf numFmtId="0" fontId="26" fillId="5" borderId="0" xfId="0" applyFont="1" applyFill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/>
    </xf>
    <xf numFmtId="0" fontId="12" fillId="7" borderId="8" xfId="0" applyFont="1" applyFill="1" applyBorder="1" applyAlignment="1" applyProtection="1">
      <alignment horizontal="center" wrapText="1"/>
    </xf>
    <xf numFmtId="0" fontId="22" fillId="9" borderId="12" xfId="0" applyFont="1" applyFill="1" applyBorder="1" applyAlignment="1">
      <alignment horizontal="left" vertical="center" wrapText="1"/>
    </xf>
    <xf numFmtId="0" fontId="22" fillId="9" borderId="0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 applyProtection="1">
      <alignment horizontal="left" wrapText="1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2" fillId="2" borderId="0" xfId="0" applyFont="1" applyFill="1" applyBorder="1" applyAlignment="1" applyProtection="1">
      <alignment horizontal="left"/>
      <protection locked="0"/>
    </xf>
    <xf numFmtId="0" fontId="33" fillId="0" borderId="0" xfId="0" applyFont="1" applyAlignment="1">
      <alignment horizontal="center" vertical="top" wrapText="1"/>
    </xf>
    <xf numFmtId="0" fontId="20" fillId="0" borderId="0" xfId="0" applyFont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20" xfId="0" applyFont="1" applyFill="1" applyBorder="1" applyAlignment="1" applyProtection="1">
      <alignment horizont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/>
    </xf>
    <xf numFmtId="0" fontId="12" fillId="6" borderId="8" xfId="0" applyFont="1" applyFill="1" applyBorder="1" applyAlignment="1">
      <alignment horizontal="center"/>
    </xf>
    <xf numFmtId="0" fontId="8" fillId="0" borderId="0" xfId="0" applyFont="1" applyFill="1" applyBorder="1" applyAlignment="1" applyProtection="1">
      <alignment horizontal="left" wrapText="1"/>
    </xf>
    <xf numFmtId="0" fontId="12" fillId="7" borderId="2" xfId="0" applyFont="1" applyFill="1" applyBorder="1" applyAlignment="1" applyProtection="1">
      <alignment horizontal="left" vertical="center"/>
      <protection locked="0"/>
    </xf>
    <xf numFmtId="0" fontId="12" fillId="7" borderId="4" xfId="0" applyFont="1" applyFill="1" applyBorder="1" applyAlignment="1" applyProtection="1">
      <alignment horizontal="left" vertical="center"/>
      <protection locked="0"/>
    </xf>
    <xf numFmtId="0" fontId="12" fillId="0" borderId="2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vertical="center" wrapText="1"/>
    </xf>
    <xf numFmtId="0" fontId="12" fillId="0" borderId="2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7" borderId="2" xfId="0" applyFont="1" applyFill="1" applyBorder="1" applyAlignment="1" applyProtection="1">
      <alignment vertical="top" wrapText="1"/>
      <protection locked="0"/>
    </xf>
    <xf numFmtId="0" fontId="12" fillId="7" borderId="3" xfId="0" applyFont="1" applyFill="1" applyBorder="1" applyAlignment="1" applyProtection="1">
      <alignment vertical="top" wrapText="1"/>
      <protection locked="0"/>
    </xf>
    <xf numFmtId="0" fontId="12" fillId="7" borderId="4" xfId="0" applyFont="1" applyFill="1" applyBorder="1" applyAlignment="1" applyProtection="1">
      <alignment vertical="top" wrapText="1"/>
      <protection locked="0"/>
    </xf>
    <xf numFmtId="0" fontId="19" fillId="5" borderId="13" xfId="0" applyFont="1" applyFill="1" applyBorder="1" applyAlignment="1" applyProtection="1">
      <alignment horizontal="center" vertical="center" wrapText="1"/>
    </xf>
    <xf numFmtId="0" fontId="19" fillId="5" borderId="14" xfId="0" applyFont="1" applyFill="1" applyBorder="1" applyAlignment="1" applyProtection="1">
      <alignment horizontal="center" vertical="center" wrapText="1"/>
    </xf>
    <xf numFmtId="0" fontId="19" fillId="5" borderId="15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2" fillId="7" borderId="8" xfId="0" applyFont="1" applyFill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/>
    </xf>
    <xf numFmtId="0" fontId="12" fillId="7" borderId="8" xfId="0" applyFont="1" applyFill="1" applyBorder="1" applyAlignment="1" applyProtection="1">
      <alignment horizontal="center" wrapText="1"/>
      <protection locked="0"/>
    </xf>
    <xf numFmtId="0" fontId="22" fillId="9" borderId="12" xfId="0" applyFont="1" applyFill="1" applyBorder="1" applyAlignment="1" applyProtection="1">
      <alignment horizontal="left" vertical="center" wrapText="1"/>
    </xf>
    <xf numFmtId="0" fontId="22" fillId="9" borderId="0" xfId="0" applyFont="1" applyFill="1" applyBorder="1" applyAlignment="1" applyProtection="1">
      <alignment horizontal="left" vertical="center" wrapText="1"/>
    </xf>
    <xf numFmtId="0" fontId="21" fillId="5" borderId="9" xfId="0" applyFont="1" applyFill="1" applyBorder="1" applyAlignment="1" applyProtection="1">
      <alignment horizontal="center" wrapText="1"/>
    </xf>
    <xf numFmtId="0" fontId="21" fillId="5" borderId="1" xfId="0" applyFont="1" applyFill="1" applyBorder="1" applyAlignment="1" applyProtection="1">
      <alignment horizontal="center" wrapText="1"/>
    </xf>
    <xf numFmtId="0" fontId="21" fillId="5" borderId="11" xfId="0" applyFont="1" applyFill="1" applyBorder="1" applyAlignment="1" applyProtection="1">
      <alignment horizontal="center" wrapText="1"/>
    </xf>
    <xf numFmtId="0" fontId="21" fillId="5" borderId="10" xfId="0" applyFont="1" applyFill="1" applyBorder="1" applyAlignment="1" applyProtection="1">
      <alignment horizontal="center" wrapText="1"/>
    </xf>
    <xf numFmtId="0" fontId="21" fillId="5" borderId="5" xfId="0" applyFont="1" applyFill="1" applyBorder="1" applyAlignment="1" applyProtection="1">
      <alignment horizontal="center" wrapText="1"/>
    </xf>
    <xf numFmtId="0" fontId="21" fillId="5" borderId="6" xfId="0" applyFont="1" applyFill="1" applyBorder="1" applyAlignment="1" applyProtection="1">
      <alignment horizontal="center" wrapText="1"/>
    </xf>
    <xf numFmtId="0" fontId="21" fillId="5" borderId="2" xfId="0" applyFont="1" applyFill="1" applyBorder="1" applyAlignment="1" applyProtection="1">
      <alignment horizontal="left" vertical="center" wrapText="1"/>
    </xf>
    <xf numFmtId="0" fontId="21" fillId="5" borderId="3" xfId="0" applyFont="1" applyFill="1" applyBorder="1" applyAlignment="1" applyProtection="1">
      <alignment horizontal="left" vertical="center" wrapText="1"/>
    </xf>
    <xf numFmtId="0" fontId="21" fillId="5" borderId="4" xfId="0" applyFont="1" applyFill="1" applyBorder="1" applyAlignment="1" applyProtection="1">
      <alignment horizontal="left" vertical="center" wrapText="1"/>
    </xf>
    <xf numFmtId="0" fontId="12" fillId="0" borderId="4" xfId="0" applyFont="1" applyFill="1" applyBorder="1" applyAlignment="1" applyProtection="1">
      <alignment horizontal="left" vertical="center" wrapText="1"/>
    </xf>
    <xf numFmtId="0" fontId="12" fillId="2" borderId="0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/>
    </xf>
    <xf numFmtId="0" fontId="32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>
      <alignment horizontal="left" vertical="top" wrapText="1"/>
    </xf>
    <xf numFmtId="0" fontId="25" fillId="0" borderId="0" xfId="0" applyFont="1" applyBorder="1" applyAlignment="1" applyProtection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/>
    </xf>
    <xf numFmtId="0" fontId="25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4" xfId="0" applyFont="1" applyFill="1" applyBorder="1" applyAlignment="1">
      <alignment horizontal="left" vertical="center" wrapText="1"/>
    </xf>
    <xf numFmtId="0" fontId="0" fillId="7" borderId="8" xfId="0" applyFill="1" applyBorder="1" applyAlignment="1" applyProtection="1">
      <alignment horizontal="center" vertical="top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wrapText="1"/>
    </xf>
    <xf numFmtId="0" fontId="3" fillId="5" borderId="11" xfId="0" applyFont="1" applyFill="1" applyBorder="1" applyAlignment="1" applyProtection="1">
      <alignment horizont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left"/>
      <protection locked="0"/>
    </xf>
    <xf numFmtId="0" fontId="0" fillId="7" borderId="2" xfId="0" applyFill="1" applyBorder="1" applyAlignment="1" applyProtection="1">
      <alignment horizontal="left" wrapText="1"/>
      <protection locked="0"/>
    </xf>
    <xf numFmtId="0" fontId="0" fillId="7" borderId="3" xfId="0" applyFill="1" applyBorder="1" applyAlignment="1" applyProtection="1">
      <alignment horizontal="left" wrapText="1"/>
      <protection locked="0"/>
    </xf>
    <xf numFmtId="0" fontId="0" fillId="7" borderId="4" xfId="0" applyFill="1" applyBorder="1" applyAlignment="1" applyProtection="1">
      <alignment horizontal="left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</xf>
    <xf numFmtId="0" fontId="2" fillId="5" borderId="14" xfId="0" applyFont="1" applyFill="1" applyBorder="1" applyAlignment="1" applyProtection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7" borderId="2" xfId="0" applyFill="1" applyBorder="1" applyAlignment="1" applyProtection="1">
      <alignment wrapText="1"/>
      <protection locked="0"/>
    </xf>
    <xf numFmtId="0" fontId="0" fillId="7" borderId="3" xfId="0" applyFill="1" applyBorder="1" applyAlignment="1" applyProtection="1">
      <alignment wrapText="1"/>
      <protection locked="0"/>
    </xf>
    <xf numFmtId="0" fontId="0" fillId="7" borderId="4" xfId="0" applyFill="1" applyBorder="1" applyAlignment="1" applyProtection="1">
      <alignment wrapText="1"/>
      <protection locked="0"/>
    </xf>
    <xf numFmtId="0" fontId="0" fillId="0" borderId="8" xfId="0" applyBorder="1" applyAlignment="1" applyProtection="1">
      <alignment horizontal="center" vertical="center" wrapText="1"/>
    </xf>
    <xf numFmtId="0" fontId="0" fillId="7" borderId="2" xfId="0" applyFill="1" applyBorder="1" applyAlignment="1" applyProtection="1">
      <alignment horizontal="center" wrapText="1"/>
      <protection locked="0"/>
    </xf>
    <xf numFmtId="0" fontId="0" fillId="7" borderId="4" xfId="0" applyFill="1" applyBorder="1" applyAlignment="1" applyProtection="1">
      <alignment horizontal="center" wrapText="1"/>
      <protection locked="0"/>
    </xf>
    <xf numFmtId="0" fontId="21" fillId="5" borderId="8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wrapText="1"/>
    </xf>
    <xf numFmtId="0" fontId="0" fillId="0" borderId="0" xfId="0" applyBorder="1" applyAlignment="1" applyProtection="1">
      <alignment horizontal="left" indent="2"/>
    </xf>
    <xf numFmtId="0" fontId="9" fillId="0" borderId="5" xfId="0" applyFont="1" applyBorder="1" applyAlignment="1" applyProtection="1">
      <alignment horizontal="left" vertical="center" wrapText="1"/>
    </xf>
    <xf numFmtId="0" fontId="0" fillId="7" borderId="8" xfId="0" applyFill="1" applyBorder="1" applyAlignment="1" applyProtection="1">
      <alignment horizontal="left" vertical="top" wrapText="1"/>
      <protection locked="0"/>
    </xf>
    <xf numFmtId="0" fontId="1" fillId="3" borderId="0" xfId="0" applyFont="1" applyFill="1" applyBorder="1" applyAlignment="1" applyProtection="1">
      <alignment horizontal="left" wrapText="1"/>
    </xf>
    <xf numFmtId="0" fontId="1" fillId="2" borderId="0" xfId="0" applyFont="1" applyFill="1" applyBorder="1" applyAlignment="1" applyProtection="1">
      <alignment wrapText="1"/>
    </xf>
    <xf numFmtId="0" fontId="0" fillId="2" borderId="0" xfId="0" applyFill="1" applyBorder="1" applyAlignment="1" applyProtection="1">
      <alignment wrapText="1"/>
    </xf>
    <xf numFmtId="0" fontId="0" fillId="7" borderId="8" xfId="0" applyFill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left" vertical="center" wrapText="1"/>
    </xf>
    <xf numFmtId="0" fontId="33" fillId="0" borderId="0" xfId="0" applyFont="1" applyAlignment="1" applyProtection="1">
      <alignment horizontal="center" vertical="top" wrapText="1"/>
    </xf>
    <xf numFmtId="0" fontId="2" fillId="2" borderId="0" xfId="0" applyFont="1" applyFill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5" xfId="0" applyBorder="1" applyAlignment="1">
      <alignment horizontal="center"/>
    </xf>
    <xf numFmtId="0" fontId="12" fillId="0" borderId="5" xfId="0" applyFont="1" applyBorder="1" applyAlignment="1" applyProtection="1">
      <alignment horizontal="center"/>
    </xf>
    <xf numFmtId="0" fontId="12" fillId="0" borderId="6" xfId="0" applyFont="1" applyBorder="1" applyAlignment="1" applyProtection="1">
      <alignment horizontal="center"/>
    </xf>
  </cellXfs>
  <cellStyles count="3">
    <cellStyle name="Euro" xfId="1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FF66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4010</xdr:rowOff>
    </xdr:from>
    <xdr:to>
      <xdr:col>0</xdr:col>
      <xdr:colOff>1928098</xdr:colOff>
      <xdr:row>4</xdr:row>
      <xdr:rowOff>85724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110"/>
          <a:ext cx="1928098" cy="83418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919595</xdr:colOff>
      <xdr:row>2</xdr:row>
      <xdr:rowOff>49634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1545" cy="5544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919595</xdr:colOff>
      <xdr:row>2</xdr:row>
      <xdr:rowOff>49634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1545" cy="554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623454</xdr:colOff>
      <xdr:row>2</xdr:row>
      <xdr:rowOff>73545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350818" cy="5844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883227</xdr:colOff>
      <xdr:row>2</xdr:row>
      <xdr:rowOff>43573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1545" cy="5544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432954</xdr:colOff>
      <xdr:row>2</xdr:row>
      <xdr:rowOff>43573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1545" cy="5544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8659</xdr:colOff>
      <xdr:row>2</xdr:row>
      <xdr:rowOff>43573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1545" cy="5544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919595</xdr:colOff>
      <xdr:row>2</xdr:row>
      <xdr:rowOff>40109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1545" cy="5544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510020</xdr:colOff>
      <xdr:row>1</xdr:row>
      <xdr:rowOff>135359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1545" cy="5544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805295</xdr:colOff>
      <xdr:row>2</xdr:row>
      <xdr:rowOff>49634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1545" cy="5544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919595</xdr:colOff>
      <xdr:row>2</xdr:row>
      <xdr:rowOff>49634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1545" cy="554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M52"/>
  <sheetViews>
    <sheetView showGridLines="0" zoomScale="115" zoomScaleNormal="115" workbookViewId="0">
      <selection activeCell="L21" sqref="L21"/>
    </sheetView>
  </sheetViews>
  <sheetFormatPr baseColWidth="10" defaultColWidth="10.85546875" defaultRowHeight="12.75" x14ac:dyDescent="0.2"/>
  <cols>
    <col min="1" max="1" width="29.42578125" style="77" customWidth="1"/>
    <col min="2" max="2" width="13.28515625" style="77" customWidth="1"/>
    <col min="3" max="3" width="29.5703125" style="77" customWidth="1"/>
    <col min="4" max="4" width="15.140625" style="77" customWidth="1"/>
    <col min="5" max="5" width="14.42578125" style="77" customWidth="1"/>
    <col min="6" max="6" width="15.7109375" style="53" customWidth="1"/>
    <col min="7" max="7" width="10.28515625" style="77" customWidth="1"/>
    <col min="8" max="9" width="10.85546875" style="77" customWidth="1"/>
    <col min="10" max="10" width="11.42578125" style="77" customWidth="1"/>
    <col min="11" max="16384" width="10.85546875" style="77"/>
  </cols>
  <sheetData>
    <row r="1" spans="1:13" ht="3.6" customHeight="1" thickBot="1" x14ac:dyDescent="0.25">
      <c r="A1" s="76"/>
      <c r="B1" s="76"/>
      <c r="C1" s="76"/>
      <c r="D1" s="76"/>
      <c r="E1" s="76"/>
      <c r="F1" s="52"/>
      <c r="G1" s="51"/>
      <c r="H1" s="51"/>
      <c r="I1" s="51"/>
      <c r="J1" s="51"/>
    </row>
    <row r="2" spans="1:13" ht="32.450000000000003" customHeight="1" thickBot="1" x14ac:dyDescent="0.25">
      <c r="A2" s="254"/>
      <c r="B2" s="246" t="s">
        <v>22</v>
      </c>
      <c r="C2" s="247"/>
      <c r="D2" s="247"/>
      <c r="E2" s="247"/>
      <c r="F2" s="248"/>
      <c r="G2" s="51"/>
      <c r="H2" s="51"/>
      <c r="I2" s="51"/>
      <c r="J2" s="51"/>
    </row>
    <row r="3" spans="1:13" ht="15.6" customHeight="1" x14ac:dyDescent="0.2">
      <c r="A3" s="254"/>
      <c r="B3" s="252" t="s">
        <v>205</v>
      </c>
      <c r="C3" s="252"/>
      <c r="D3" s="252"/>
      <c r="E3" s="252"/>
      <c r="F3" s="252"/>
      <c r="G3" s="51"/>
      <c r="H3" s="51"/>
      <c r="I3" s="51"/>
      <c r="J3" s="51"/>
    </row>
    <row r="4" spans="1:13" ht="12.6" customHeight="1" x14ac:dyDescent="0.2">
      <c r="A4" s="254"/>
      <c r="B4" s="76"/>
      <c r="C4" s="76"/>
      <c r="D4" s="76"/>
      <c r="E4" s="76"/>
      <c r="F4" s="54"/>
      <c r="G4" s="51"/>
      <c r="H4" s="51"/>
      <c r="I4" s="51"/>
      <c r="J4" s="51"/>
    </row>
    <row r="5" spans="1:13" x14ac:dyDescent="0.2">
      <c r="A5" s="10"/>
      <c r="B5" s="51"/>
      <c r="C5" s="51"/>
      <c r="D5" s="51"/>
      <c r="E5" s="76"/>
      <c r="F5" s="52"/>
      <c r="G5" s="51"/>
      <c r="H5" s="51"/>
      <c r="I5" s="51"/>
      <c r="J5" s="51"/>
    </row>
    <row r="6" spans="1:13" ht="24" customHeight="1" x14ac:dyDescent="0.2">
      <c r="A6" s="249" t="s">
        <v>94</v>
      </c>
      <c r="B6" s="249"/>
      <c r="C6" s="249"/>
      <c r="D6" s="249"/>
      <c r="E6" s="249"/>
      <c r="F6" s="249"/>
      <c r="G6" s="51"/>
      <c r="H6" s="51"/>
      <c r="I6" s="51"/>
      <c r="J6" s="51"/>
    </row>
    <row r="7" spans="1:13" ht="39.6" customHeight="1" x14ac:dyDescent="0.2">
      <c r="A7" s="250" t="s">
        <v>225</v>
      </c>
      <c r="B7" s="250"/>
      <c r="C7" s="250"/>
      <c r="D7" s="250"/>
      <c r="E7" s="250"/>
      <c r="F7" s="250"/>
      <c r="G7" s="51"/>
      <c r="H7" s="51"/>
      <c r="I7" s="51"/>
      <c r="J7" s="51"/>
    </row>
    <row r="8" spans="1:13" ht="8.4499999999999993" customHeight="1" x14ac:dyDescent="0.2">
      <c r="A8" s="78"/>
      <c r="B8" s="78"/>
      <c r="C8" s="78"/>
      <c r="D8" s="78"/>
      <c r="E8" s="51"/>
      <c r="F8" s="54"/>
      <c r="G8" s="51"/>
      <c r="H8" s="51"/>
      <c r="I8" s="51"/>
      <c r="J8" s="51"/>
    </row>
    <row r="9" spans="1:13" ht="31.15" customHeight="1" x14ac:dyDescent="0.2">
      <c r="A9" s="253" t="s">
        <v>1</v>
      </c>
      <c r="B9" s="253"/>
      <c r="C9" s="75"/>
      <c r="D9" s="243" t="s">
        <v>0</v>
      </c>
      <c r="E9" s="244"/>
      <c r="F9" s="245"/>
      <c r="G9" s="51"/>
      <c r="H9" s="51"/>
      <c r="I9" s="51"/>
      <c r="J9" s="51"/>
    </row>
    <row r="10" spans="1:13" ht="32.25" customHeight="1" x14ac:dyDescent="0.2">
      <c r="A10" s="255">
        <v>211</v>
      </c>
      <c r="B10" s="255"/>
      <c r="C10" s="117"/>
      <c r="D10" s="235" t="s">
        <v>226</v>
      </c>
      <c r="E10" s="236"/>
      <c r="F10" s="237"/>
      <c r="G10" s="51"/>
      <c r="H10" s="51"/>
      <c r="I10" s="51"/>
      <c r="J10" s="51"/>
    </row>
    <row r="11" spans="1:13" ht="9" customHeight="1" x14ac:dyDescent="0.2">
      <c r="A11" s="76"/>
      <c r="B11" s="76"/>
      <c r="C11" s="76"/>
      <c r="D11" s="76"/>
      <c r="E11" s="76"/>
      <c r="F11" s="52"/>
      <c r="G11" s="51"/>
      <c r="H11" s="51"/>
      <c r="I11" s="51"/>
      <c r="J11" s="51"/>
    </row>
    <row r="12" spans="1:13" ht="38.450000000000003" customHeight="1" x14ac:dyDescent="0.2">
      <c r="A12" s="251" t="s">
        <v>93</v>
      </c>
      <c r="B12" s="251"/>
      <c r="C12" s="251"/>
      <c r="D12" s="251"/>
      <c r="E12" s="251"/>
      <c r="F12" s="251"/>
      <c r="G12" s="51"/>
      <c r="H12" s="51"/>
      <c r="I12" s="51"/>
      <c r="J12" s="51"/>
    </row>
    <row r="13" spans="1:13" ht="29.45" customHeight="1" x14ac:dyDescent="0.2">
      <c r="A13" s="238" t="s">
        <v>209</v>
      </c>
      <c r="B13" s="239"/>
      <c r="C13" s="239"/>
      <c r="D13" s="239"/>
      <c r="E13" s="239"/>
      <c r="F13" s="240"/>
      <c r="G13" s="51"/>
      <c r="H13" s="51"/>
      <c r="I13" s="51"/>
      <c r="J13" s="51"/>
    </row>
    <row r="14" spans="1:13" ht="12.6" customHeight="1" x14ac:dyDescent="0.2">
      <c r="A14" s="12"/>
      <c r="B14" s="12"/>
      <c r="C14" s="12"/>
      <c r="D14" s="12"/>
      <c r="E14" s="12"/>
      <c r="F14" s="55"/>
      <c r="G14" s="12"/>
      <c r="H14" s="51"/>
      <c r="I14" s="51"/>
      <c r="J14" s="51"/>
    </row>
    <row r="15" spans="1:13" ht="33" customHeight="1" x14ac:dyDescent="0.2">
      <c r="A15" s="12"/>
      <c r="C15" s="233" t="s">
        <v>45</v>
      </c>
      <c r="D15" s="234"/>
      <c r="E15" s="128" t="s">
        <v>197</v>
      </c>
      <c r="F15" s="129" t="s">
        <v>198</v>
      </c>
      <c r="H15" s="126"/>
      <c r="I15" s="127"/>
      <c r="J15" s="125"/>
      <c r="K15" s="51"/>
    </row>
    <row r="16" spans="1:13" ht="13.9" customHeight="1" x14ac:dyDescent="0.2">
      <c r="A16" s="12"/>
      <c r="C16" s="142" t="s">
        <v>62</v>
      </c>
      <c r="D16" s="143">
        <f>'1. Eficaz'!G30</f>
        <v>1</v>
      </c>
      <c r="E16" s="143">
        <v>0.65</v>
      </c>
      <c r="F16" s="131">
        <f>IF(D16&gt;=E16,1,0)</f>
        <v>1</v>
      </c>
      <c r="H16" s="144"/>
      <c r="I16" s="124"/>
      <c r="J16" s="130"/>
      <c r="K16" s="51"/>
      <c r="L16" s="51"/>
      <c r="M16" s="51"/>
    </row>
    <row r="17" spans="1:13" ht="13.9" customHeight="1" x14ac:dyDescent="0.2">
      <c r="A17" s="12"/>
      <c r="C17" s="142" t="s">
        <v>63</v>
      </c>
      <c r="D17" s="143">
        <f>'2. Eficiente'!E22</f>
        <v>0.99999999999999989</v>
      </c>
      <c r="E17" s="143">
        <v>0.6</v>
      </c>
      <c r="F17" s="131">
        <f t="shared" ref="F17:F25" si="0">IF(D17&gt;=E17,1,0)</f>
        <v>1</v>
      </c>
      <c r="H17" s="144"/>
      <c r="I17" s="124"/>
      <c r="J17" s="130"/>
      <c r="K17" s="51"/>
      <c r="L17" s="51"/>
      <c r="M17" s="51"/>
    </row>
    <row r="18" spans="1:13" ht="13.9" customHeight="1" x14ac:dyDescent="0.2">
      <c r="A18" s="51"/>
      <c r="C18" s="142" t="s">
        <v>64</v>
      </c>
      <c r="D18" s="143">
        <f>'3. Consistente'!G53</f>
        <v>1.0000000000000002</v>
      </c>
      <c r="E18" s="143">
        <v>0.7</v>
      </c>
      <c r="F18" s="131">
        <f t="shared" si="0"/>
        <v>1</v>
      </c>
      <c r="H18" s="144"/>
      <c r="I18" s="124"/>
      <c r="J18" s="125"/>
      <c r="K18" s="51"/>
      <c r="L18" s="51"/>
      <c r="M18" s="51"/>
    </row>
    <row r="19" spans="1:13" ht="13.9" customHeight="1" x14ac:dyDescent="0.2">
      <c r="A19" s="51"/>
      <c r="C19" s="142" t="s">
        <v>65</v>
      </c>
      <c r="D19" s="143">
        <f>'4. Claro'!G28</f>
        <v>1</v>
      </c>
      <c r="E19" s="143">
        <v>0.8</v>
      </c>
      <c r="F19" s="131">
        <f t="shared" si="0"/>
        <v>1</v>
      </c>
      <c r="H19" s="144"/>
      <c r="I19" s="124"/>
      <c r="J19" s="125"/>
      <c r="K19" s="51"/>
      <c r="L19" s="51"/>
      <c r="M19" s="51"/>
    </row>
    <row r="20" spans="1:13" ht="13.9" customHeight="1" x14ac:dyDescent="0.2">
      <c r="A20" s="51"/>
      <c r="C20" s="142" t="s">
        <v>75</v>
      </c>
      <c r="D20" s="143">
        <f>'5. Coherente'!F29</f>
        <v>1</v>
      </c>
      <c r="E20" s="143">
        <v>0.8</v>
      </c>
      <c r="F20" s="131">
        <f t="shared" si="0"/>
        <v>1</v>
      </c>
      <c r="H20" s="144"/>
      <c r="I20" s="124"/>
      <c r="J20" s="125"/>
      <c r="K20" s="51"/>
      <c r="L20" s="51"/>
      <c r="M20" s="51"/>
    </row>
    <row r="21" spans="1:13" ht="13.9" customHeight="1" x14ac:dyDescent="0.2">
      <c r="A21" s="51"/>
      <c r="C21" s="142" t="s">
        <v>76</v>
      </c>
      <c r="D21" s="143">
        <f>'6. Justif empírica'!F51</f>
        <v>1</v>
      </c>
      <c r="E21" s="143">
        <v>0.5</v>
      </c>
      <c r="F21" s="131">
        <f t="shared" si="0"/>
        <v>1</v>
      </c>
      <c r="H21" s="144"/>
      <c r="I21" s="124"/>
      <c r="J21" s="125"/>
      <c r="K21" s="51"/>
      <c r="L21" s="51"/>
      <c r="M21" s="51"/>
    </row>
    <row r="22" spans="1:13" ht="13.9" customHeight="1" x14ac:dyDescent="0.2">
      <c r="A22" s="51"/>
      <c r="C22" s="142" t="s">
        <v>79</v>
      </c>
      <c r="D22" s="143">
        <f>'7. Transf del Conocim'!F26</f>
        <v>1</v>
      </c>
      <c r="E22" s="143">
        <v>0.33</v>
      </c>
      <c r="F22" s="131">
        <f t="shared" si="0"/>
        <v>1</v>
      </c>
      <c r="H22" s="144"/>
      <c r="I22" s="124"/>
      <c r="J22" s="125"/>
      <c r="K22" s="51"/>
      <c r="L22" s="51"/>
      <c r="M22" s="51"/>
    </row>
    <row r="23" spans="1:13" ht="13.9" customHeight="1" x14ac:dyDescent="0.2">
      <c r="A23" s="51"/>
      <c r="C23" s="142" t="s">
        <v>77</v>
      </c>
      <c r="D23" s="143">
        <f>'8. Rend de ctas'!F20</f>
        <v>0.64999999999999991</v>
      </c>
      <c r="E23" s="143">
        <v>0.65</v>
      </c>
      <c r="F23" s="131">
        <f t="shared" si="0"/>
        <v>1</v>
      </c>
      <c r="H23" s="144"/>
      <c r="I23" s="124"/>
      <c r="J23" s="125"/>
      <c r="K23" s="51"/>
      <c r="L23" s="51"/>
      <c r="M23" s="51"/>
    </row>
    <row r="24" spans="1:13" ht="13.9" customHeight="1" x14ac:dyDescent="0.2">
      <c r="A24" s="51"/>
      <c r="C24" s="142" t="s">
        <v>78</v>
      </c>
      <c r="D24" s="143">
        <f>'9. Delimita Resp'!F22</f>
        <v>1</v>
      </c>
      <c r="E24" s="143">
        <v>0.75</v>
      </c>
      <c r="F24" s="131">
        <f t="shared" si="0"/>
        <v>1</v>
      </c>
      <c r="H24" s="144"/>
      <c r="I24" s="124"/>
      <c r="J24" s="125"/>
      <c r="K24" s="51"/>
      <c r="L24" s="51"/>
      <c r="M24" s="51"/>
    </row>
    <row r="25" spans="1:13" ht="13.9" customHeight="1" x14ac:dyDescent="0.2">
      <c r="A25" s="51"/>
      <c r="C25" s="142" t="s">
        <v>80</v>
      </c>
      <c r="D25" s="143">
        <f>'10. Genera Valor'!F26</f>
        <v>1</v>
      </c>
      <c r="E25" s="143">
        <v>0.6</v>
      </c>
      <c r="F25" s="131">
        <f t="shared" si="0"/>
        <v>1</v>
      </c>
      <c r="H25" s="144"/>
      <c r="I25" s="124"/>
      <c r="J25" s="125"/>
      <c r="K25" s="51"/>
      <c r="L25" s="51"/>
      <c r="M25" s="51"/>
    </row>
    <row r="26" spans="1:13" x14ac:dyDescent="0.2">
      <c r="A26" s="51"/>
      <c r="C26" s="230" t="s">
        <v>199</v>
      </c>
      <c r="D26" s="231"/>
      <c r="E26" s="232"/>
      <c r="F26" s="132">
        <f>SUM(F16:F25)</f>
        <v>10</v>
      </c>
      <c r="H26" s="145"/>
      <c r="I26" s="124"/>
      <c r="J26" s="125"/>
      <c r="K26" s="51"/>
      <c r="L26" s="51"/>
      <c r="M26" s="51"/>
    </row>
    <row r="27" spans="1:13" ht="14.45" customHeight="1" x14ac:dyDescent="0.2">
      <c r="A27" s="51"/>
      <c r="B27" s="51"/>
      <c r="C27" s="51"/>
      <c r="D27" s="51"/>
      <c r="E27" s="51"/>
      <c r="F27" s="54"/>
      <c r="G27" s="51"/>
      <c r="H27" s="125"/>
      <c r="I27" s="51"/>
      <c r="J27" s="125"/>
    </row>
    <row r="28" spans="1:13" x14ac:dyDescent="0.2">
      <c r="A28" s="51"/>
      <c r="B28" s="79" t="s">
        <v>54</v>
      </c>
      <c r="C28" s="80" t="str">
        <f>IF(F26&gt;=6,"El documento cumple con el grado mínimo de Calidad Regulatoria","El documento NO cubre el grado requerido de Calidad Regulatoria")</f>
        <v>El documento cumple con el grado mínimo de Calidad Regulatoria</v>
      </c>
      <c r="F28" s="56"/>
      <c r="G28" s="51"/>
      <c r="H28" s="51"/>
      <c r="I28" s="51"/>
      <c r="J28" s="125"/>
    </row>
    <row r="29" spans="1:13" x14ac:dyDescent="0.2">
      <c r="A29" s="51"/>
      <c r="B29" s="51"/>
      <c r="C29" s="51"/>
      <c r="D29" s="51"/>
      <c r="E29" s="51"/>
      <c r="F29" s="54"/>
      <c r="G29" s="51"/>
      <c r="H29" s="51"/>
      <c r="I29" s="51"/>
      <c r="J29" s="125"/>
    </row>
    <row r="30" spans="1:13" ht="12.6" customHeight="1" x14ac:dyDescent="0.2">
      <c r="A30" s="51"/>
      <c r="B30" s="51"/>
      <c r="C30" s="51"/>
      <c r="D30" s="51"/>
      <c r="E30" s="51"/>
      <c r="F30" s="54"/>
      <c r="G30" s="51"/>
      <c r="H30" s="51"/>
      <c r="I30" s="51"/>
      <c r="J30" s="51"/>
    </row>
    <row r="31" spans="1:13" x14ac:dyDescent="0.2">
      <c r="A31" s="241" t="s">
        <v>229</v>
      </c>
      <c r="B31" s="241"/>
      <c r="C31" s="51"/>
      <c r="D31" s="51"/>
      <c r="E31" s="51"/>
      <c r="F31" s="54"/>
      <c r="G31" s="51"/>
      <c r="H31" s="51"/>
      <c r="I31" s="51"/>
      <c r="J31" s="51"/>
    </row>
    <row r="32" spans="1:13" ht="67.900000000000006" customHeight="1" x14ac:dyDescent="0.2">
      <c r="A32" s="242"/>
      <c r="B32" s="242"/>
      <c r="C32" s="51"/>
      <c r="D32" s="51"/>
      <c r="E32" s="51"/>
      <c r="F32" s="54"/>
      <c r="G32" s="51"/>
      <c r="H32" s="51"/>
      <c r="I32" s="51"/>
      <c r="J32" s="51"/>
    </row>
    <row r="33" spans="1:10" ht="58.15" customHeight="1" x14ac:dyDescent="0.2">
      <c r="A33" s="229" t="s">
        <v>227</v>
      </c>
      <c r="B33" s="229"/>
      <c r="C33" s="51"/>
      <c r="D33" s="51"/>
      <c r="E33" s="51"/>
      <c r="F33" s="54"/>
      <c r="G33" s="51"/>
      <c r="H33" s="51"/>
      <c r="I33" s="51"/>
      <c r="J33" s="51"/>
    </row>
    <row r="34" spans="1:10" x14ac:dyDescent="0.2">
      <c r="A34" s="51"/>
      <c r="B34" s="51"/>
      <c r="C34" s="51"/>
      <c r="D34" s="51"/>
      <c r="E34" s="51"/>
      <c r="F34" s="54"/>
      <c r="G34" s="51"/>
      <c r="H34" s="51"/>
      <c r="I34" s="51"/>
      <c r="J34" s="51"/>
    </row>
    <row r="35" spans="1:10" x14ac:dyDescent="0.2">
      <c r="A35" s="51"/>
      <c r="B35" s="51"/>
      <c r="C35" s="51"/>
      <c r="D35" s="51"/>
      <c r="E35" s="51"/>
      <c r="F35" s="54"/>
      <c r="G35" s="51"/>
      <c r="H35" s="51"/>
      <c r="I35" s="51"/>
      <c r="J35" s="51"/>
    </row>
    <row r="36" spans="1:10" ht="100.5" customHeight="1" x14ac:dyDescent="0.2">
      <c r="A36" s="51"/>
      <c r="B36" s="51"/>
      <c r="C36" s="51"/>
      <c r="D36" s="51"/>
      <c r="E36" s="80"/>
      <c r="F36" s="54"/>
      <c r="G36" s="51"/>
      <c r="H36" s="51"/>
      <c r="I36" s="51"/>
      <c r="J36" s="51"/>
    </row>
    <row r="37" spans="1:10" ht="24.75" customHeight="1" x14ac:dyDescent="0.2">
      <c r="A37" s="229" t="s">
        <v>228</v>
      </c>
      <c r="B37" s="229"/>
      <c r="C37" s="51"/>
      <c r="D37" s="51"/>
      <c r="E37" s="51"/>
      <c r="F37" s="54"/>
      <c r="G37" s="51"/>
      <c r="H37" s="51"/>
      <c r="I37" s="51"/>
      <c r="J37" s="51"/>
    </row>
    <row r="38" spans="1:10" x14ac:dyDescent="0.2">
      <c r="A38" s="51"/>
      <c r="B38" s="51"/>
      <c r="C38" s="51"/>
      <c r="D38" s="51"/>
      <c r="E38" s="51"/>
      <c r="F38" s="54"/>
      <c r="G38" s="51"/>
      <c r="H38" s="51"/>
      <c r="I38" s="51"/>
      <c r="J38" s="51"/>
    </row>
    <row r="39" spans="1:10" x14ac:dyDescent="0.2">
      <c r="A39" s="51"/>
      <c r="B39" s="51"/>
      <c r="C39" s="51"/>
      <c r="D39" s="51"/>
      <c r="E39" s="51"/>
      <c r="F39" s="54"/>
      <c r="G39" s="51"/>
      <c r="H39" s="51"/>
      <c r="I39" s="51"/>
      <c r="J39" s="51"/>
    </row>
    <row r="40" spans="1:10" x14ac:dyDescent="0.2">
      <c r="A40" s="51"/>
      <c r="B40" s="51"/>
      <c r="C40" s="51"/>
      <c r="D40" s="51"/>
      <c r="E40" s="51"/>
      <c r="F40" s="54"/>
      <c r="G40" s="51"/>
      <c r="H40" s="51"/>
      <c r="I40" s="51"/>
      <c r="J40" s="51"/>
    </row>
    <row r="41" spans="1:10" x14ac:dyDescent="0.2">
      <c r="A41" s="51"/>
      <c r="B41" s="51"/>
      <c r="C41" s="51"/>
      <c r="D41" s="51"/>
      <c r="E41" s="51"/>
      <c r="F41" s="54"/>
      <c r="G41" s="51"/>
      <c r="H41" s="51"/>
      <c r="I41" s="51"/>
      <c r="J41" s="51"/>
    </row>
    <row r="42" spans="1:10" x14ac:dyDescent="0.2">
      <c r="A42" s="51"/>
      <c r="B42" s="51"/>
      <c r="C42" s="51"/>
      <c r="D42" s="51"/>
      <c r="E42" s="51"/>
      <c r="F42" s="54"/>
      <c r="G42" s="51"/>
      <c r="H42" s="51"/>
      <c r="I42" s="51"/>
      <c r="J42" s="51"/>
    </row>
    <row r="43" spans="1:10" x14ac:dyDescent="0.2">
      <c r="A43" s="51"/>
      <c r="B43" s="51"/>
      <c r="C43" s="51"/>
      <c r="D43" s="51"/>
      <c r="E43" s="51"/>
      <c r="F43" s="54"/>
      <c r="G43" s="51"/>
      <c r="H43" s="51"/>
      <c r="I43" s="51"/>
      <c r="J43" s="51"/>
    </row>
    <row r="44" spans="1:10" x14ac:dyDescent="0.2">
      <c r="A44" s="51"/>
      <c r="B44" s="51"/>
      <c r="C44" s="51"/>
      <c r="D44" s="51"/>
      <c r="E44" s="51"/>
      <c r="F44" s="54"/>
      <c r="G44" s="51"/>
      <c r="H44" s="51"/>
      <c r="I44" s="51"/>
      <c r="J44" s="51"/>
    </row>
    <row r="45" spans="1:10" x14ac:dyDescent="0.2">
      <c r="A45" s="51"/>
      <c r="B45" s="51"/>
      <c r="C45" s="51"/>
      <c r="D45" s="51"/>
      <c r="E45" s="51"/>
      <c r="F45" s="54"/>
      <c r="G45" s="51"/>
      <c r="H45" s="51"/>
      <c r="I45" s="51"/>
      <c r="J45" s="51"/>
    </row>
    <row r="46" spans="1:10" x14ac:dyDescent="0.2">
      <c r="A46" s="51"/>
      <c r="B46" s="51"/>
      <c r="C46" s="51"/>
      <c r="D46" s="51"/>
      <c r="E46" s="51"/>
      <c r="F46" s="54"/>
      <c r="G46" s="51"/>
      <c r="H46" s="51"/>
      <c r="I46" s="51"/>
      <c r="J46" s="51"/>
    </row>
    <row r="47" spans="1:10" x14ac:dyDescent="0.2">
      <c r="A47" s="51"/>
      <c r="B47" s="51"/>
      <c r="C47" s="51"/>
      <c r="D47" s="51"/>
      <c r="E47" s="51"/>
      <c r="F47" s="54"/>
      <c r="G47" s="51"/>
      <c r="H47" s="51"/>
      <c r="I47" s="51"/>
      <c r="J47" s="51"/>
    </row>
    <row r="48" spans="1:10" x14ac:dyDescent="0.2">
      <c r="A48" s="51"/>
      <c r="B48" s="51"/>
      <c r="C48" s="51"/>
      <c r="D48" s="51"/>
      <c r="E48" s="51"/>
      <c r="F48" s="54"/>
      <c r="G48" s="51"/>
      <c r="H48" s="51"/>
      <c r="I48" s="51"/>
      <c r="J48" s="51"/>
    </row>
    <row r="49" spans="1:10" x14ac:dyDescent="0.2">
      <c r="A49" s="51"/>
      <c r="B49" s="51"/>
      <c r="C49" s="51"/>
      <c r="D49" s="51"/>
      <c r="E49" s="51"/>
      <c r="F49" s="54"/>
      <c r="G49" s="51"/>
      <c r="H49" s="51"/>
      <c r="I49" s="51"/>
      <c r="J49" s="51"/>
    </row>
    <row r="50" spans="1:10" x14ac:dyDescent="0.2">
      <c r="A50" s="51"/>
      <c r="B50" s="51"/>
      <c r="C50" s="51"/>
      <c r="D50" s="51"/>
      <c r="E50" s="51"/>
      <c r="G50" s="51"/>
      <c r="H50" s="51"/>
      <c r="I50" s="51"/>
      <c r="J50" s="51"/>
    </row>
    <row r="51" spans="1:10" x14ac:dyDescent="0.2">
      <c r="A51" s="51"/>
      <c r="B51" s="51"/>
      <c r="C51" s="51"/>
      <c r="G51" s="51"/>
      <c r="H51" s="51"/>
      <c r="I51" s="51"/>
      <c r="J51" s="51"/>
    </row>
    <row r="52" spans="1:10" x14ac:dyDescent="0.2">
      <c r="A52" s="51"/>
      <c r="B52" s="51"/>
      <c r="G52" s="51"/>
      <c r="H52" s="51"/>
      <c r="I52" s="51"/>
      <c r="J52" s="51"/>
    </row>
  </sheetData>
  <mergeCells count="17">
    <mergeCell ref="D9:F9"/>
    <mergeCell ref="B2:F2"/>
    <mergeCell ref="A6:F6"/>
    <mergeCell ref="A7:F7"/>
    <mergeCell ref="A12:F12"/>
    <mergeCell ref="B3:F3"/>
    <mergeCell ref="A9:B9"/>
    <mergeCell ref="A2:A4"/>
    <mergeCell ref="A10:B10"/>
    <mergeCell ref="A37:B37"/>
    <mergeCell ref="C26:E26"/>
    <mergeCell ref="A33:B33"/>
    <mergeCell ref="C15:D15"/>
    <mergeCell ref="D10:F10"/>
    <mergeCell ref="A13:F13"/>
    <mergeCell ref="A31:B31"/>
    <mergeCell ref="A32:B32"/>
  </mergeCells>
  <phoneticPr fontId="4" type="noConversion"/>
  <pageMargins left="0.35433070866141736" right="0.25" top="0.27" bottom="0.43307086614173229" header="0" footer="0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workbookViewId="0">
      <selection activeCell="B28" sqref="B28:C28"/>
    </sheetView>
  </sheetViews>
  <sheetFormatPr baseColWidth="10" defaultColWidth="11.5703125" defaultRowHeight="12.75" x14ac:dyDescent="0.2"/>
  <cols>
    <col min="1" max="1" width="5.42578125" style="3" customWidth="1"/>
    <col min="2" max="2" width="15.28515625" style="3" customWidth="1"/>
    <col min="3" max="3" width="30" style="3" customWidth="1"/>
    <col min="4" max="4" width="5.85546875" style="3" customWidth="1"/>
    <col min="5" max="5" width="24.7109375" style="3" customWidth="1"/>
    <col min="6" max="7" width="11.5703125" style="3"/>
    <col min="8" max="8" width="3.85546875" style="3" customWidth="1"/>
    <col min="9" max="9" width="11.5703125" style="3"/>
    <col min="10" max="10" width="8.140625" style="3" customWidth="1"/>
    <col min="11" max="16384" width="11.5703125" style="3"/>
  </cols>
  <sheetData>
    <row r="1" spans="1:10" ht="27.6" customHeight="1" x14ac:dyDescent="0.2">
      <c r="A1" s="57"/>
      <c r="B1" s="57"/>
      <c r="C1" s="265" t="s">
        <v>22</v>
      </c>
      <c r="D1" s="265"/>
      <c r="E1" s="265"/>
      <c r="F1" s="265"/>
      <c r="G1" s="265"/>
    </row>
    <row r="2" spans="1:10" ht="13.15" customHeight="1" x14ac:dyDescent="0.2">
      <c r="A2" s="102"/>
      <c r="B2" s="94"/>
      <c r="C2" s="285" t="s">
        <v>205</v>
      </c>
      <c r="D2" s="285"/>
      <c r="E2" s="285"/>
      <c r="F2" s="285"/>
      <c r="G2" s="95"/>
      <c r="I2" s="17"/>
      <c r="J2" s="1"/>
    </row>
    <row r="3" spans="1:10" ht="6.95" customHeight="1" thickBot="1" x14ac:dyDescent="0.25">
      <c r="A3" s="153"/>
      <c r="B3" s="153"/>
      <c r="C3" s="153"/>
      <c r="D3" s="153"/>
      <c r="E3" s="153"/>
      <c r="F3" s="153"/>
      <c r="G3" s="153"/>
      <c r="I3" s="153"/>
      <c r="J3" s="153"/>
    </row>
    <row r="4" spans="1:10" ht="30.6" customHeight="1" thickBot="1" x14ac:dyDescent="0.25">
      <c r="A4" s="191">
        <v>9</v>
      </c>
      <c r="B4" s="297" t="s">
        <v>104</v>
      </c>
      <c r="C4" s="298"/>
      <c r="D4" s="298"/>
      <c r="E4" s="298"/>
      <c r="F4" s="298"/>
      <c r="G4" s="299"/>
      <c r="I4" s="192" t="s">
        <v>190</v>
      </c>
      <c r="J4" s="153"/>
    </row>
    <row r="5" spans="1:10" ht="9.6" customHeight="1" x14ac:dyDescent="0.2">
      <c r="A5" s="153"/>
      <c r="B5" s="153"/>
      <c r="C5" s="153"/>
      <c r="D5" s="153"/>
      <c r="E5" s="153"/>
      <c r="F5" s="153"/>
      <c r="G5" s="153"/>
      <c r="I5" s="192"/>
      <c r="J5" s="153"/>
    </row>
    <row r="6" spans="1:10" ht="21" customHeight="1" x14ac:dyDescent="0.2">
      <c r="A6" s="266" t="s">
        <v>85</v>
      </c>
      <c r="B6" s="266"/>
      <c r="C6" s="266"/>
      <c r="D6" s="266"/>
      <c r="E6" s="266"/>
      <c r="F6" s="266"/>
      <c r="G6" s="266"/>
      <c r="I6" s="192"/>
      <c r="J6" s="153"/>
    </row>
    <row r="7" spans="1:10" ht="21" customHeight="1" x14ac:dyDescent="0.2">
      <c r="A7" s="267" t="str">
        <f>'Datos Grales'!A13:F13</f>
        <v>Normas para la ejecución del programa de protección a personas mexicanas en el exterior (Versión 3)</v>
      </c>
      <c r="B7" s="267"/>
      <c r="C7" s="267"/>
      <c r="D7" s="267"/>
      <c r="E7" s="267"/>
      <c r="F7" s="267"/>
      <c r="G7" s="267"/>
      <c r="I7" s="192"/>
      <c r="J7" s="153"/>
    </row>
    <row r="8" spans="1:10" ht="6" customHeight="1" x14ac:dyDescent="0.2">
      <c r="A8" s="153"/>
      <c r="B8" s="153"/>
      <c r="C8" s="153"/>
      <c r="D8" s="153"/>
      <c r="E8" s="153"/>
      <c r="F8" s="153"/>
      <c r="G8" s="153"/>
      <c r="I8" s="192"/>
      <c r="J8" s="153"/>
    </row>
    <row r="9" spans="1:10" ht="31.5" customHeight="1" x14ac:dyDescent="0.2">
      <c r="A9" s="304" t="s">
        <v>106</v>
      </c>
      <c r="B9" s="305"/>
      <c r="C9" s="305"/>
      <c r="D9" s="305"/>
      <c r="E9" s="305"/>
      <c r="F9" s="305"/>
      <c r="G9" s="305"/>
      <c r="I9" s="192"/>
      <c r="J9" s="153"/>
    </row>
    <row r="10" spans="1:10" ht="6" customHeight="1" x14ac:dyDescent="0.2">
      <c r="A10" s="110"/>
      <c r="B10" s="110"/>
      <c r="C10" s="110"/>
      <c r="D10" s="110"/>
      <c r="E10" s="110"/>
      <c r="F10" s="153"/>
      <c r="G10" s="153"/>
      <c r="I10" s="193"/>
      <c r="J10" s="153"/>
    </row>
    <row r="11" spans="1:10" ht="27.6" customHeight="1" x14ac:dyDescent="0.2">
      <c r="A11" s="194" t="s">
        <v>103</v>
      </c>
      <c r="B11" s="153"/>
      <c r="C11" s="153"/>
      <c r="D11" s="153"/>
      <c r="E11" s="153"/>
      <c r="F11" s="153"/>
      <c r="G11" s="153"/>
      <c r="I11" s="195" t="s">
        <v>27</v>
      </c>
      <c r="J11" s="153"/>
    </row>
    <row r="12" spans="1:10" ht="8.4499999999999993" customHeight="1" x14ac:dyDescent="0.2">
      <c r="A12" s="153"/>
      <c r="B12" s="153"/>
      <c r="C12" s="153"/>
      <c r="D12" s="153"/>
      <c r="E12" s="153"/>
      <c r="F12" s="153"/>
      <c r="G12" s="153"/>
      <c r="I12" s="196"/>
      <c r="J12" s="153"/>
    </row>
    <row r="13" spans="1:10" ht="12.6" customHeight="1" x14ac:dyDescent="0.2">
      <c r="A13" s="370"/>
      <c r="B13" s="370"/>
      <c r="C13" s="370"/>
      <c r="D13" s="370"/>
      <c r="E13" s="371"/>
      <c r="F13" s="107" t="s">
        <v>14</v>
      </c>
      <c r="G13" s="107" t="s">
        <v>15</v>
      </c>
      <c r="I13" s="196"/>
      <c r="J13" s="153"/>
    </row>
    <row r="14" spans="1:10" ht="40.5" customHeight="1" x14ac:dyDescent="0.2">
      <c r="A14" s="104">
        <v>1</v>
      </c>
      <c r="B14" s="288" t="s">
        <v>158</v>
      </c>
      <c r="C14" s="289"/>
      <c r="D14" s="289"/>
      <c r="E14" s="315"/>
      <c r="F14" s="181" t="s">
        <v>61</v>
      </c>
      <c r="G14" s="147"/>
      <c r="I14" s="160">
        <f>IF(F14="SI", 25%,0)</f>
        <v>0.25</v>
      </c>
      <c r="J14" s="161">
        <f>IF(F14="", 0,I14)</f>
        <v>0.25</v>
      </c>
    </row>
    <row r="15" spans="1:10" ht="6" customHeight="1" x14ac:dyDescent="0.2">
      <c r="A15" s="197"/>
      <c r="B15" s="163"/>
      <c r="C15" s="163"/>
      <c r="D15" s="163"/>
      <c r="E15" s="163"/>
      <c r="F15" s="164"/>
      <c r="G15" s="165"/>
      <c r="I15" s="153"/>
      <c r="J15" s="153"/>
    </row>
    <row r="16" spans="1:10" ht="43.15" customHeight="1" x14ac:dyDescent="0.2">
      <c r="A16" s="104">
        <v>2</v>
      </c>
      <c r="B16" s="288" t="s">
        <v>187</v>
      </c>
      <c r="C16" s="289"/>
      <c r="D16" s="289"/>
      <c r="E16" s="315"/>
      <c r="F16" s="181" t="s">
        <v>61</v>
      </c>
      <c r="G16" s="147"/>
      <c r="I16" s="160">
        <f>IF(F16="SI", 25%,0)</f>
        <v>0.25</v>
      </c>
      <c r="J16" s="161">
        <f>IF(F16="", 0,I16)</f>
        <v>0.25</v>
      </c>
    </row>
    <row r="17" spans="1:10" ht="6" customHeight="1" x14ac:dyDescent="0.2">
      <c r="A17" s="197"/>
      <c r="B17" s="163"/>
      <c r="C17" s="163"/>
      <c r="D17" s="163"/>
      <c r="E17" s="163"/>
      <c r="F17" s="164"/>
      <c r="G17" s="165"/>
      <c r="I17" s="153"/>
      <c r="J17" s="153"/>
    </row>
    <row r="18" spans="1:10" ht="43.15" customHeight="1" x14ac:dyDescent="0.2">
      <c r="A18" s="104">
        <v>3</v>
      </c>
      <c r="B18" s="288" t="s">
        <v>189</v>
      </c>
      <c r="C18" s="289"/>
      <c r="D18" s="289"/>
      <c r="E18" s="315"/>
      <c r="F18" s="181" t="s">
        <v>61</v>
      </c>
      <c r="G18" s="147"/>
      <c r="I18" s="160">
        <f>IF(F18="SI", 25%,0)</f>
        <v>0.25</v>
      </c>
      <c r="J18" s="161">
        <f>IF(F18="", 0,I18)</f>
        <v>0.25</v>
      </c>
    </row>
    <row r="19" spans="1:10" ht="6" customHeight="1" x14ac:dyDescent="0.2">
      <c r="A19" s="197"/>
      <c r="B19" s="163"/>
      <c r="C19" s="163"/>
      <c r="D19" s="163"/>
      <c r="E19" s="163"/>
      <c r="F19" s="164"/>
      <c r="G19" s="165"/>
      <c r="I19" s="153"/>
      <c r="J19" s="153"/>
    </row>
    <row r="20" spans="1:10" ht="38.450000000000003" customHeight="1" x14ac:dyDescent="0.2">
      <c r="A20" s="104">
        <v>4</v>
      </c>
      <c r="B20" s="288" t="s">
        <v>188</v>
      </c>
      <c r="C20" s="289"/>
      <c r="D20" s="289"/>
      <c r="E20" s="315"/>
      <c r="F20" s="181" t="s">
        <v>61</v>
      </c>
      <c r="G20" s="147"/>
      <c r="I20" s="160">
        <f>IF(F20="SI", 25%,0)</f>
        <v>0.25</v>
      </c>
      <c r="J20" s="161">
        <f>IF(F20="", 0,I20)</f>
        <v>0.25</v>
      </c>
    </row>
    <row r="21" spans="1:10" x14ac:dyDescent="0.2">
      <c r="A21" s="153"/>
      <c r="B21" s="153"/>
      <c r="C21" s="153"/>
      <c r="D21" s="153"/>
      <c r="E21" s="153"/>
      <c r="F21" s="153"/>
      <c r="G21" s="153"/>
      <c r="I21" s="187"/>
      <c r="J21" s="153"/>
    </row>
    <row r="22" spans="1:10" ht="12.6" customHeight="1" x14ac:dyDescent="0.2">
      <c r="A22" s="153"/>
      <c r="B22" s="153"/>
      <c r="C22" s="153"/>
      <c r="D22" s="153"/>
      <c r="E22" s="198" t="s">
        <v>52</v>
      </c>
      <c r="F22" s="189">
        <f>(SUM(J14,J16,J18,J20))</f>
        <v>1</v>
      </c>
      <c r="G22" s="153"/>
      <c r="I22" s="361" t="s">
        <v>53</v>
      </c>
      <c r="J22" s="153"/>
    </row>
    <row r="23" spans="1:10" x14ac:dyDescent="0.2">
      <c r="A23" s="153"/>
      <c r="B23" s="153"/>
      <c r="C23" s="153"/>
      <c r="D23" s="153"/>
      <c r="E23" s="153"/>
      <c r="F23" s="153"/>
      <c r="G23" s="153"/>
      <c r="I23" s="361"/>
      <c r="J23" s="153"/>
    </row>
    <row r="24" spans="1:10" x14ac:dyDescent="0.2">
      <c r="A24" s="153"/>
      <c r="B24" s="153"/>
      <c r="C24" s="153"/>
      <c r="D24" s="153"/>
      <c r="E24" s="153"/>
      <c r="F24" s="153"/>
      <c r="G24" s="153"/>
      <c r="I24" s="190">
        <v>0.75</v>
      </c>
      <c r="J24" s="153"/>
    </row>
    <row r="25" spans="1:10" x14ac:dyDescent="0.2">
      <c r="A25" s="153"/>
      <c r="B25" s="153"/>
      <c r="C25" s="153"/>
      <c r="D25" s="153"/>
      <c r="E25" s="153"/>
      <c r="F25" s="153"/>
      <c r="G25" s="153"/>
      <c r="I25" s="199"/>
      <c r="J25" s="153"/>
    </row>
    <row r="26" spans="1:10" x14ac:dyDescent="0.2">
      <c r="B26" s="367" t="s">
        <v>229</v>
      </c>
      <c r="C26" s="367"/>
    </row>
    <row r="27" spans="1:10" ht="67.900000000000006" customHeight="1" x14ac:dyDescent="0.2">
      <c r="B27" s="317"/>
      <c r="C27" s="317"/>
    </row>
    <row r="28" spans="1:10" ht="61.15" customHeight="1" x14ac:dyDescent="0.2">
      <c r="B28" s="368" t="s">
        <v>227</v>
      </c>
      <c r="C28" s="368"/>
      <c r="D28" s="200"/>
    </row>
  </sheetData>
  <mergeCells count="15">
    <mergeCell ref="B27:C27"/>
    <mergeCell ref="B28:C28"/>
    <mergeCell ref="I22:I23"/>
    <mergeCell ref="B26:C26"/>
    <mergeCell ref="B14:E14"/>
    <mergeCell ref="B16:E16"/>
    <mergeCell ref="B20:E20"/>
    <mergeCell ref="A13:E13"/>
    <mergeCell ref="B18:E18"/>
    <mergeCell ref="C1:G1"/>
    <mergeCell ref="B4:G4"/>
    <mergeCell ref="A6:G6"/>
    <mergeCell ref="A7:G7"/>
    <mergeCell ref="A9:G9"/>
    <mergeCell ref="C2:F2"/>
  </mergeCells>
  <pageMargins left="0.39370078740157483" right="0.39370078740157483" top="0.39370078740157483" bottom="0.39370078740157483" header="0" footer="0"/>
  <pageSetup paperSize="9"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'1. Eficaz'!$B$1001</xm:f>
          </x14:formula1>
          <xm:sqref>G18 G14 G16 G20</xm:sqref>
        </x14:dataValidation>
        <x14:dataValidation type="list" allowBlank="1" showInputMessage="1" showErrorMessage="1">
          <x14:formula1>
            <xm:f>'1. Eficaz'!$B$1000</xm:f>
          </x14:formula1>
          <xm:sqref>F14 F16 F18 F20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="130" zoomScaleNormal="130" workbookViewId="0">
      <selection activeCell="J24" sqref="J24"/>
    </sheetView>
  </sheetViews>
  <sheetFormatPr baseColWidth="10" defaultColWidth="11.5703125" defaultRowHeight="12.75" x14ac:dyDescent="0.2"/>
  <cols>
    <col min="1" max="1" width="5.42578125" style="3" customWidth="1"/>
    <col min="2" max="2" width="15" style="3" customWidth="1"/>
    <col min="3" max="3" width="25.85546875" style="3" customWidth="1"/>
    <col min="4" max="4" width="9.85546875" style="3" customWidth="1"/>
    <col min="5" max="5" width="18.7109375" style="3" customWidth="1"/>
    <col min="6" max="7" width="11.5703125" style="3"/>
    <col min="8" max="8" width="3.7109375" style="3" customWidth="1"/>
    <col min="9" max="16384" width="11.5703125" style="3"/>
  </cols>
  <sheetData>
    <row r="1" spans="1:10" ht="27.6" customHeight="1" x14ac:dyDescent="0.2">
      <c r="A1" s="57"/>
      <c r="B1" s="57"/>
      <c r="C1" s="265" t="s">
        <v>22</v>
      </c>
      <c r="D1" s="265"/>
      <c r="E1" s="265"/>
      <c r="F1" s="265"/>
      <c r="G1" s="265"/>
    </row>
    <row r="2" spans="1:10" ht="13.15" customHeight="1" x14ac:dyDescent="0.2">
      <c r="A2" s="102"/>
      <c r="B2" s="94"/>
      <c r="C2" s="285" t="s">
        <v>205</v>
      </c>
      <c r="D2" s="285"/>
      <c r="E2" s="285"/>
      <c r="F2" s="285"/>
      <c r="G2" s="95"/>
      <c r="I2" s="17"/>
      <c r="J2" s="1"/>
    </row>
    <row r="3" spans="1:10" ht="6.95" customHeight="1" thickBot="1" x14ac:dyDescent="0.25">
      <c r="A3" s="153"/>
      <c r="B3" s="153"/>
      <c r="C3" s="153"/>
      <c r="D3" s="153"/>
      <c r="E3" s="153"/>
      <c r="F3" s="153"/>
      <c r="G3" s="153"/>
      <c r="I3" s="153"/>
      <c r="J3" s="153"/>
    </row>
    <row r="4" spans="1:10" ht="30.6" customHeight="1" thickBot="1" x14ac:dyDescent="0.25">
      <c r="A4" s="191">
        <v>10</v>
      </c>
      <c r="B4" s="297" t="s">
        <v>105</v>
      </c>
      <c r="C4" s="298"/>
      <c r="D4" s="298"/>
      <c r="E4" s="298"/>
      <c r="F4" s="298"/>
      <c r="G4" s="299"/>
      <c r="I4" s="192" t="s">
        <v>166</v>
      </c>
      <c r="J4" s="153"/>
    </row>
    <row r="5" spans="1:10" ht="9.6" customHeight="1" x14ac:dyDescent="0.2">
      <c r="A5" s="153"/>
      <c r="B5" s="153"/>
      <c r="C5" s="153"/>
      <c r="D5" s="153"/>
      <c r="E5" s="153"/>
      <c r="F5" s="153"/>
      <c r="G5" s="153"/>
      <c r="I5" s="192"/>
      <c r="J5" s="153"/>
    </row>
    <row r="6" spans="1:10" ht="21" customHeight="1" x14ac:dyDescent="0.2">
      <c r="A6" s="266" t="s">
        <v>85</v>
      </c>
      <c r="B6" s="266"/>
      <c r="C6" s="266"/>
      <c r="D6" s="266"/>
      <c r="E6" s="266"/>
      <c r="F6" s="266"/>
      <c r="G6" s="266"/>
      <c r="I6" s="192"/>
      <c r="J6" s="153"/>
    </row>
    <row r="7" spans="1:10" ht="21" customHeight="1" x14ac:dyDescent="0.2">
      <c r="A7" s="267" t="str">
        <f>'Datos Grales'!A13:F13</f>
        <v>Normas para la ejecución del programa de protección a personas mexicanas en el exterior (Versión 3)</v>
      </c>
      <c r="B7" s="267"/>
      <c r="C7" s="267"/>
      <c r="D7" s="267"/>
      <c r="E7" s="267"/>
      <c r="F7" s="267"/>
      <c r="G7" s="267"/>
      <c r="I7" s="192"/>
      <c r="J7" s="153"/>
    </row>
    <row r="8" spans="1:10" ht="6" customHeight="1" x14ac:dyDescent="0.2">
      <c r="A8" s="153"/>
      <c r="B8" s="153"/>
      <c r="C8" s="153"/>
      <c r="D8" s="153"/>
      <c r="E8" s="153"/>
      <c r="F8" s="153"/>
      <c r="G8" s="153"/>
      <c r="I8" s="192"/>
      <c r="J8" s="153"/>
    </row>
    <row r="9" spans="1:10" ht="31.5" customHeight="1" x14ac:dyDescent="0.2">
      <c r="A9" s="304" t="s">
        <v>191</v>
      </c>
      <c r="B9" s="305"/>
      <c r="C9" s="305"/>
      <c r="D9" s="305"/>
      <c r="E9" s="305"/>
      <c r="F9" s="305"/>
      <c r="G9" s="305"/>
      <c r="I9" s="192"/>
      <c r="J9" s="153"/>
    </row>
    <row r="10" spans="1:10" ht="6" customHeight="1" x14ac:dyDescent="0.2">
      <c r="A10" s="110"/>
      <c r="B10" s="110"/>
      <c r="C10" s="110"/>
      <c r="D10" s="110"/>
      <c r="E10" s="110"/>
      <c r="F10" s="153"/>
      <c r="G10" s="153"/>
      <c r="I10" s="193"/>
      <c r="J10" s="153"/>
    </row>
    <row r="11" spans="1:10" ht="27.6" customHeight="1" x14ac:dyDescent="0.2">
      <c r="A11" s="194" t="s">
        <v>192</v>
      </c>
      <c r="B11" s="153"/>
      <c r="C11" s="153"/>
      <c r="D11" s="153"/>
      <c r="E11" s="153"/>
      <c r="F11" s="153"/>
      <c r="G11" s="153"/>
      <c r="I11" s="195" t="s">
        <v>27</v>
      </c>
      <c r="J11" s="153"/>
    </row>
    <row r="12" spans="1:10" ht="8.4499999999999993" customHeight="1" x14ac:dyDescent="0.2">
      <c r="A12" s="153"/>
      <c r="B12" s="153"/>
      <c r="C12" s="153"/>
      <c r="D12" s="153"/>
      <c r="E12" s="153"/>
      <c r="F12" s="153"/>
      <c r="G12" s="153"/>
      <c r="I12" s="196"/>
      <c r="J12" s="153"/>
    </row>
    <row r="13" spans="1:10" ht="12.6" customHeight="1" x14ac:dyDescent="0.2">
      <c r="A13" s="370"/>
      <c r="B13" s="370"/>
      <c r="C13" s="370"/>
      <c r="D13" s="370"/>
      <c r="E13" s="371"/>
      <c r="F13" s="107" t="s">
        <v>14</v>
      </c>
      <c r="G13" s="107" t="s">
        <v>15</v>
      </c>
      <c r="I13" s="196"/>
      <c r="J13" s="153"/>
    </row>
    <row r="14" spans="1:10" ht="31.9" customHeight="1" x14ac:dyDescent="0.2">
      <c r="A14" s="104">
        <v>1</v>
      </c>
      <c r="B14" s="289" t="s">
        <v>208</v>
      </c>
      <c r="C14" s="289"/>
      <c r="D14" s="289"/>
      <c r="E14" s="289"/>
      <c r="F14" s="181" t="s">
        <v>61</v>
      </c>
      <c r="G14" s="147"/>
      <c r="I14" s="160">
        <f>IF(F14="SI", 30%,0)</f>
        <v>0.3</v>
      </c>
      <c r="J14" s="161">
        <f>IF(F14="", 0,I14)</f>
        <v>0.3</v>
      </c>
    </row>
    <row r="15" spans="1:10" ht="22.9" customHeight="1" x14ac:dyDescent="0.2">
      <c r="A15" s="329" t="s">
        <v>171</v>
      </c>
      <c r="B15" s="329"/>
      <c r="C15" s="329"/>
      <c r="D15" s="329"/>
      <c r="E15" s="329"/>
      <c r="F15" s="329"/>
      <c r="G15" s="329"/>
      <c r="I15" s="1"/>
      <c r="J15" s="1"/>
    </row>
    <row r="16" spans="1:10" ht="25.9" customHeight="1" x14ac:dyDescent="0.2">
      <c r="A16" s="359" t="s">
        <v>234</v>
      </c>
      <c r="B16" s="359"/>
      <c r="C16" s="359"/>
      <c r="D16" s="359"/>
      <c r="E16" s="359"/>
      <c r="F16" s="359"/>
      <c r="G16" s="359"/>
    </row>
    <row r="17" spans="1:10" ht="6" customHeight="1" x14ac:dyDescent="0.2">
      <c r="A17" s="197"/>
      <c r="B17" s="201"/>
      <c r="C17" s="201"/>
      <c r="D17" s="201"/>
      <c r="E17" s="201"/>
      <c r="F17" s="164"/>
      <c r="G17" s="165"/>
      <c r="I17" s="153"/>
      <c r="J17" s="153"/>
    </row>
    <row r="18" spans="1:10" ht="28.5" customHeight="1" x14ac:dyDescent="0.2">
      <c r="A18" s="104">
        <v>2</v>
      </c>
      <c r="B18" s="289" t="s">
        <v>193</v>
      </c>
      <c r="C18" s="289"/>
      <c r="D18" s="289"/>
      <c r="E18" s="289"/>
      <c r="F18" s="181" t="s">
        <v>61</v>
      </c>
      <c r="G18" s="147"/>
      <c r="I18" s="160">
        <f>IF(F18="SI", 15%,0)</f>
        <v>0.15</v>
      </c>
      <c r="J18" s="161">
        <f>IF(F18="", 0,I18)</f>
        <v>0.15</v>
      </c>
    </row>
    <row r="19" spans="1:10" ht="6" customHeight="1" x14ac:dyDescent="0.2">
      <c r="A19" s="197"/>
      <c r="B19" s="201"/>
      <c r="C19" s="201"/>
      <c r="D19" s="201"/>
      <c r="E19" s="201"/>
      <c r="F19" s="164"/>
      <c r="G19" s="165"/>
      <c r="I19" s="153"/>
      <c r="J19" s="153"/>
    </row>
    <row r="20" spans="1:10" ht="28.5" customHeight="1" x14ac:dyDescent="0.2">
      <c r="A20" s="104">
        <v>3</v>
      </c>
      <c r="B20" s="289" t="s">
        <v>194</v>
      </c>
      <c r="C20" s="289"/>
      <c r="D20" s="289"/>
      <c r="E20" s="289"/>
      <c r="F20" s="181" t="s">
        <v>61</v>
      </c>
      <c r="G20" s="147"/>
      <c r="I20" s="160">
        <f>IF(F20="SI", 25%,0)</f>
        <v>0.25</v>
      </c>
      <c r="J20" s="161">
        <f>IF(F20="", 0,I20)</f>
        <v>0.25</v>
      </c>
    </row>
    <row r="21" spans="1:10" ht="6" customHeight="1" x14ac:dyDescent="0.2">
      <c r="A21" s="197"/>
      <c r="B21" s="201"/>
      <c r="C21" s="201"/>
      <c r="D21" s="201"/>
      <c r="E21" s="201"/>
      <c r="F21" s="164"/>
      <c r="G21" s="165"/>
      <c r="I21" s="153"/>
      <c r="J21" s="153"/>
    </row>
    <row r="22" spans="1:10" ht="28.5" customHeight="1" x14ac:dyDescent="0.2">
      <c r="A22" s="104">
        <v>4</v>
      </c>
      <c r="B22" s="289" t="s">
        <v>195</v>
      </c>
      <c r="C22" s="289"/>
      <c r="D22" s="289"/>
      <c r="E22" s="289"/>
      <c r="F22" s="181" t="s">
        <v>61</v>
      </c>
      <c r="G22" s="147"/>
      <c r="I22" s="160">
        <f>IF(F22="SI", 30%,0)</f>
        <v>0.3</v>
      </c>
      <c r="J22" s="161">
        <f>IF(F22="", 0,I22)</f>
        <v>0.3</v>
      </c>
    </row>
    <row r="23" spans="1:10" ht="22.9" customHeight="1" x14ac:dyDescent="0.2">
      <c r="A23" s="329" t="s">
        <v>162</v>
      </c>
      <c r="B23" s="329"/>
      <c r="C23" s="329"/>
      <c r="D23" s="329"/>
      <c r="E23" s="329"/>
      <c r="F23" s="329"/>
      <c r="G23" s="329"/>
      <c r="I23" s="1"/>
      <c r="J23" s="1"/>
    </row>
    <row r="24" spans="1:10" ht="42" customHeight="1" x14ac:dyDescent="0.2">
      <c r="A24" s="359" t="s">
        <v>235</v>
      </c>
      <c r="B24" s="359"/>
      <c r="C24" s="359"/>
      <c r="D24" s="359"/>
      <c r="E24" s="359"/>
      <c r="F24" s="359"/>
      <c r="G24" s="359"/>
    </row>
    <row r="25" spans="1:10" x14ac:dyDescent="0.2">
      <c r="A25" s="153"/>
      <c r="B25" s="153"/>
      <c r="C25" s="153"/>
      <c r="D25" s="153"/>
      <c r="E25" s="153"/>
      <c r="F25" s="153"/>
      <c r="G25" s="153"/>
      <c r="I25" s="187"/>
      <c r="J25" s="153"/>
    </row>
    <row r="26" spans="1:10" ht="12.6" customHeight="1" x14ac:dyDescent="0.2">
      <c r="A26" s="153"/>
      <c r="B26" s="153"/>
      <c r="C26" s="153"/>
      <c r="D26" s="153"/>
      <c r="E26" s="198" t="s">
        <v>52</v>
      </c>
      <c r="F26" s="189">
        <f>(SUM(J14,J18,J20,J22))</f>
        <v>1</v>
      </c>
      <c r="G26" s="153"/>
      <c r="I26" s="361" t="s">
        <v>53</v>
      </c>
      <c r="J26" s="153"/>
    </row>
    <row r="27" spans="1:10" x14ac:dyDescent="0.2">
      <c r="A27" s="153"/>
      <c r="B27" s="153"/>
      <c r="C27" s="153"/>
      <c r="D27" s="153"/>
      <c r="E27" s="153"/>
      <c r="F27" s="153"/>
      <c r="G27" s="153"/>
      <c r="I27" s="361"/>
      <c r="J27" s="153"/>
    </row>
    <row r="28" spans="1:10" x14ac:dyDescent="0.2">
      <c r="A28" s="153"/>
      <c r="B28" s="153"/>
      <c r="C28" s="153"/>
      <c r="D28" s="153"/>
      <c r="E28" s="153"/>
      <c r="F28" s="153"/>
      <c r="G28" s="153"/>
      <c r="I28" s="190">
        <v>0.6</v>
      </c>
      <c r="J28" s="153"/>
    </row>
    <row r="32" spans="1:10" x14ac:dyDescent="0.2">
      <c r="B32" s="367" t="s">
        <v>229</v>
      </c>
      <c r="C32" s="367"/>
    </row>
    <row r="33" spans="2:4" ht="53.45" customHeight="1" x14ac:dyDescent="0.2">
      <c r="B33" s="317"/>
      <c r="C33" s="317"/>
    </row>
    <row r="34" spans="2:4" ht="68.45" customHeight="1" x14ac:dyDescent="0.2">
      <c r="B34" s="368" t="s">
        <v>227</v>
      </c>
      <c r="C34" s="368"/>
      <c r="D34" s="200"/>
    </row>
  </sheetData>
  <mergeCells count="19">
    <mergeCell ref="B33:C33"/>
    <mergeCell ref="B34:C34"/>
    <mergeCell ref="I26:I27"/>
    <mergeCell ref="B14:E14"/>
    <mergeCell ref="B18:E18"/>
    <mergeCell ref="B20:E20"/>
    <mergeCell ref="B22:E22"/>
    <mergeCell ref="B32:C32"/>
    <mergeCell ref="C1:G1"/>
    <mergeCell ref="B4:G4"/>
    <mergeCell ref="A6:G6"/>
    <mergeCell ref="A7:G7"/>
    <mergeCell ref="A9:G9"/>
    <mergeCell ref="A13:E13"/>
    <mergeCell ref="C2:F2"/>
    <mergeCell ref="A23:G23"/>
    <mergeCell ref="A24:G24"/>
    <mergeCell ref="A15:G15"/>
    <mergeCell ref="A16:G16"/>
  </mergeCells>
  <pageMargins left="0.39370078740157483" right="0.39370078740157483" top="0.39370078740157483" bottom="0.39370078740157483" header="0" footer="0"/>
  <pageSetup paperSize="9"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'1. Eficaz'!$B$1001</xm:f>
          </x14:formula1>
          <xm:sqref>G20 G14 G18 G22</xm:sqref>
        </x14:dataValidation>
        <x14:dataValidation type="list" allowBlank="1" showInputMessage="1" showErrorMessage="1">
          <x14:formula1>
            <xm:f>'1. Eficaz'!$B$1000</xm:f>
          </x14:formula1>
          <xm:sqref>F14 F18 F20 F22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16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" sqref="F2"/>
    </sheetView>
  </sheetViews>
  <sheetFormatPr baseColWidth="10" defaultColWidth="11.5703125" defaultRowHeight="12" x14ac:dyDescent="0.2"/>
  <cols>
    <col min="1" max="1" width="15.5703125" style="225" customWidth="1"/>
    <col min="2" max="2" width="39.140625" style="206" customWidth="1"/>
    <col min="3" max="3" width="39.85546875" style="206" customWidth="1"/>
    <col min="4" max="4" width="27.7109375" style="206" customWidth="1"/>
    <col min="5" max="5" width="31.7109375" style="206" customWidth="1"/>
    <col min="6" max="6" width="33.28515625" style="206" customWidth="1"/>
    <col min="7" max="16384" width="11.5703125" style="206"/>
  </cols>
  <sheetData>
    <row r="1" spans="1:6" s="203" customFormat="1" ht="45" customHeight="1" x14ac:dyDescent="0.2">
      <c r="A1" s="202" t="s">
        <v>107</v>
      </c>
      <c r="B1" s="202" t="s">
        <v>108</v>
      </c>
      <c r="C1" s="202" t="s">
        <v>109</v>
      </c>
      <c r="D1" s="202" t="s">
        <v>110</v>
      </c>
      <c r="E1" s="202" t="s">
        <v>111</v>
      </c>
      <c r="F1" s="202" t="s">
        <v>113</v>
      </c>
    </row>
    <row r="2" spans="1:6" ht="99" customHeight="1" x14ac:dyDescent="0.2">
      <c r="A2" s="204" t="s">
        <v>6</v>
      </c>
      <c r="B2" s="205" t="s">
        <v>137</v>
      </c>
      <c r="C2" s="205" t="s">
        <v>138</v>
      </c>
      <c r="D2" s="205" t="s">
        <v>139</v>
      </c>
      <c r="E2" s="205" t="s">
        <v>112</v>
      </c>
      <c r="F2" s="205" t="s">
        <v>116</v>
      </c>
    </row>
    <row r="3" spans="1:6" ht="102" customHeight="1" x14ac:dyDescent="0.2">
      <c r="A3" s="207" t="s">
        <v>114</v>
      </c>
      <c r="B3" s="208" t="s">
        <v>140</v>
      </c>
      <c r="C3" s="208" t="s">
        <v>141</v>
      </c>
      <c r="D3" s="208" t="s">
        <v>142</v>
      </c>
      <c r="E3" s="208" t="s">
        <v>115</v>
      </c>
      <c r="F3" s="208" t="s">
        <v>117</v>
      </c>
    </row>
    <row r="4" spans="1:6" ht="85.15" customHeight="1" x14ac:dyDescent="0.2">
      <c r="A4" s="209" t="s">
        <v>5</v>
      </c>
      <c r="B4" s="210" t="s">
        <v>143</v>
      </c>
      <c r="C4" s="210" t="s">
        <v>128</v>
      </c>
      <c r="D4" s="210" t="s">
        <v>144</v>
      </c>
      <c r="E4" s="210" t="s">
        <v>118</v>
      </c>
      <c r="F4" s="210" t="s">
        <v>119</v>
      </c>
    </row>
    <row r="5" spans="1:6" ht="106.9" customHeight="1" x14ac:dyDescent="0.2">
      <c r="A5" s="211" t="s">
        <v>120</v>
      </c>
      <c r="B5" s="212" t="s">
        <v>145</v>
      </c>
      <c r="C5" s="212" t="s">
        <v>129</v>
      </c>
      <c r="D5" s="212" t="s">
        <v>146</v>
      </c>
      <c r="E5" s="212" t="s">
        <v>121</v>
      </c>
      <c r="F5" s="212" t="s">
        <v>122</v>
      </c>
    </row>
    <row r="6" spans="1:6" ht="105" customHeight="1" x14ac:dyDescent="0.2">
      <c r="A6" s="213" t="s">
        <v>123</v>
      </c>
      <c r="B6" s="214" t="s">
        <v>147</v>
      </c>
      <c r="C6" s="214" t="s">
        <v>130</v>
      </c>
      <c r="D6" s="214" t="s">
        <v>148</v>
      </c>
      <c r="E6" s="214" t="s">
        <v>124</v>
      </c>
      <c r="F6" s="214" t="s">
        <v>125</v>
      </c>
    </row>
    <row r="7" spans="1:6" ht="116.45" customHeight="1" x14ac:dyDescent="0.2">
      <c r="A7" s="215" t="s">
        <v>8</v>
      </c>
      <c r="B7" s="216" t="s">
        <v>149</v>
      </c>
      <c r="C7" s="216" t="s">
        <v>150</v>
      </c>
      <c r="D7" s="216" t="s">
        <v>151</v>
      </c>
      <c r="E7" s="216" t="s">
        <v>126</v>
      </c>
      <c r="F7" s="217" t="s">
        <v>131</v>
      </c>
    </row>
    <row r="8" spans="1:6" ht="146.44999999999999" customHeight="1" x14ac:dyDescent="0.2">
      <c r="A8" s="218" t="s">
        <v>7</v>
      </c>
      <c r="B8" s="219" t="s">
        <v>152</v>
      </c>
      <c r="C8" s="219" t="s">
        <v>133</v>
      </c>
      <c r="D8" s="219" t="s">
        <v>153</v>
      </c>
      <c r="E8" s="219" t="s">
        <v>127</v>
      </c>
      <c r="F8" s="220" t="s">
        <v>131</v>
      </c>
    </row>
    <row r="9" spans="1:6" ht="107.45" customHeight="1" x14ac:dyDescent="0.2">
      <c r="A9" s="221" t="s">
        <v>132</v>
      </c>
      <c r="B9" s="222" t="s">
        <v>134</v>
      </c>
      <c r="C9" s="222" t="s">
        <v>154</v>
      </c>
      <c r="D9" s="222" t="s">
        <v>135</v>
      </c>
      <c r="E9" s="222" t="s">
        <v>136</v>
      </c>
      <c r="F9" s="223" t="s">
        <v>131</v>
      </c>
    </row>
    <row r="999" spans="1:1" x14ac:dyDescent="0.2">
      <c r="A999" s="224"/>
    </row>
    <row r="1000" spans="1:1" x14ac:dyDescent="0.2">
      <c r="A1000" s="113" t="s">
        <v>196</v>
      </c>
    </row>
    <row r="1001" spans="1:1" x14ac:dyDescent="0.2">
      <c r="A1001" s="113" t="s">
        <v>6</v>
      </c>
    </row>
    <row r="1002" spans="1:1" x14ac:dyDescent="0.2">
      <c r="A1002" s="113" t="s">
        <v>114</v>
      </c>
    </row>
    <row r="1003" spans="1:1" x14ac:dyDescent="0.2">
      <c r="A1003" s="113" t="s">
        <v>5</v>
      </c>
    </row>
    <row r="1004" spans="1:1" x14ac:dyDescent="0.2">
      <c r="A1004" s="113" t="s">
        <v>120</v>
      </c>
    </row>
    <row r="1005" spans="1:1" x14ac:dyDescent="0.2">
      <c r="A1005" s="113" t="s">
        <v>123</v>
      </c>
    </row>
    <row r="1006" spans="1:1" x14ac:dyDescent="0.2">
      <c r="A1006" s="113" t="s">
        <v>8</v>
      </c>
    </row>
    <row r="1007" spans="1:1" x14ac:dyDescent="0.2">
      <c r="A1007" s="113" t="s">
        <v>132</v>
      </c>
    </row>
    <row r="1008" spans="1:1" x14ac:dyDescent="0.2">
      <c r="A1008" s="114"/>
    </row>
    <row r="1009" spans="1:1" x14ac:dyDescent="0.2">
      <c r="A1009" s="114"/>
    </row>
    <row r="1010" spans="1:1" x14ac:dyDescent="0.2">
      <c r="A1010" s="114"/>
    </row>
    <row r="1011" spans="1:1" x14ac:dyDescent="0.2">
      <c r="A1011" s="115"/>
    </row>
    <row r="1012" spans="1:1" x14ac:dyDescent="0.2">
      <c r="A1012" s="115"/>
    </row>
    <row r="1013" spans="1:1" x14ac:dyDescent="0.2">
      <c r="A1013" s="115"/>
    </row>
    <row r="1014" spans="1:1" x14ac:dyDescent="0.2">
      <c r="A1014" s="115"/>
    </row>
    <row r="1015" spans="1:1" x14ac:dyDescent="0.2">
      <c r="A1015" s="115"/>
    </row>
    <row r="1016" spans="1:1" x14ac:dyDescent="0.2">
      <c r="A1016" s="115"/>
    </row>
  </sheetData>
  <sheetProtection password="DDEA" sheet="1" objects="1" scenarios="1"/>
  <printOptions horizontalCentered="1" verticalCentered="1"/>
  <pageMargins left="0.31496062992125984" right="0.31496062992125984" top="0.35433070866141736" bottom="0.35433070866141736" header="0.19685039370078741" footer="0.31496062992125984"/>
  <pageSetup scale="63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1"/>
  <sheetViews>
    <sheetView showGridLines="0" zoomScale="110" zoomScaleNormal="110" workbookViewId="0">
      <selection activeCell="M17" sqref="M17"/>
    </sheetView>
  </sheetViews>
  <sheetFormatPr baseColWidth="10" defaultRowHeight="12.75" x14ac:dyDescent="0.2"/>
  <cols>
    <col min="1" max="1" width="2" customWidth="1"/>
    <col min="2" max="2" width="9" customWidth="1"/>
    <col min="3" max="3" width="10.7109375" customWidth="1"/>
    <col min="4" max="4" width="17" customWidth="1"/>
    <col min="5" max="5" width="16.7109375" customWidth="1"/>
    <col min="6" max="6" width="24.28515625" customWidth="1"/>
    <col min="7" max="7" width="7.7109375" customWidth="1"/>
    <col min="8" max="8" width="8.85546875" bestFit="1" customWidth="1"/>
    <col min="9" max="9" width="4" customWidth="1"/>
    <col min="10" max="10" width="13.5703125" style="82" customWidth="1"/>
    <col min="11" max="11" width="6" style="83" customWidth="1"/>
  </cols>
  <sheetData>
    <row r="1" spans="1:11" ht="27.6" customHeight="1" thickBot="1" x14ac:dyDescent="0.25">
      <c r="A1" s="57"/>
      <c r="B1" s="13"/>
      <c r="D1" s="265" t="s">
        <v>22</v>
      </c>
      <c r="E1" s="265"/>
      <c r="F1" s="265"/>
      <c r="G1" s="265"/>
      <c r="H1" s="265"/>
      <c r="J1"/>
      <c r="K1"/>
    </row>
    <row r="2" spans="1:11" ht="13.15" customHeight="1" x14ac:dyDescent="0.2">
      <c r="A2" s="254"/>
      <c r="B2" s="94"/>
      <c r="C2" s="94"/>
      <c r="D2" s="273" t="s">
        <v>205</v>
      </c>
      <c r="E2" s="273"/>
      <c r="F2" s="273"/>
      <c r="G2" s="226"/>
      <c r="H2" s="226"/>
      <c r="J2"/>
      <c r="K2"/>
    </row>
    <row r="3" spans="1:11" ht="6" customHeight="1" thickBot="1" x14ac:dyDescent="0.25">
      <c r="A3" s="254"/>
      <c r="B3" s="2" t="s">
        <v>17</v>
      </c>
      <c r="C3" s="2"/>
      <c r="D3" s="2"/>
      <c r="E3" s="2"/>
      <c r="F3" s="2"/>
      <c r="G3" s="1"/>
      <c r="J3"/>
      <c r="K3"/>
    </row>
    <row r="4" spans="1:11" s="61" customFormat="1" ht="30" customHeight="1" thickBot="1" x14ac:dyDescent="0.25">
      <c r="A4" s="257">
        <v>1</v>
      </c>
      <c r="B4" s="258"/>
      <c r="C4" s="270" t="s">
        <v>13</v>
      </c>
      <c r="D4" s="271"/>
      <c r="E4" s="271"/>
      <c r="F4" s="271"/>
      <c r="G4" s="271"/>
      <c r="H4" s="272"/>
      <c r="J4" s="82"/>
      <c r="K4" s="83"/>
    </row>
    <row r="5" spans="1:11" ht="6" customHeight="1" x14ac:dyDescent="0.2">
      <c r="A5" s="19"/>
      <c r="B5" s="19"/>
      <c r="C5" s="19"/>
      <c r="D5" s="19"/>
      <c r="E5" s="19"/>
      <c r="F5" s="19"/>
      <c r="G5" s="19"/>
      <c r="H5" s="19"/>
      <c r="I5" s="19"/>
    </row>
    <row r="6" spans="1:11" ht="21" customHeight="1" x14ac:dyDescent="0.2">
      <c r="A6" s="266" t="s">
        <v>85</v>
      </c>
      <c r="B6" s="266"/>
      <c r="C6" s="266"/>
      <c r="D6" s="266"/>
      <c r="E6" s="266"/>
      <c r="F6" s="266"/>
      <c r="G6" s="266"/>
      <c r="H6" s="266"/>
      <c r="I6" s="19"/>
    </row>
    <row r="7" spans="1:11" ht="27" customHeight="1" x14ac:dyDescent="0.2">
      <c r="A7" s="267" t="s">
        <v>209</v>
      </c>
      <c r="B7" s="267"/>
      <c r="C7" s="267"/>
      <c r="D7" s="267"/>
      <c r="E7" s="267"/>
      <c r="F7" s="267"/>
      <c r="G7" s="267"/>
      <c r="H7" s="267"/>
      <c r="I7" s="19"/>
      <c r="J7" s="58"/>
    </row>
    <row r="8" spans="1:11" ht="6" customHeight="1" x14ac:dyDescent="0.2">
      <c r="A8" s="19"/>
      <c r="B8" s="19"/>
      <c r="C8" s="19"/>
      <c r="D8" s="19"/>
      <c r="E8" s="19"/>
      <c r="F8" s="19"/>
      <c r="G8" s="19"/>
      <c r="H8" s="19"/>
      <c r="I8" s="19"/>
      <c r="J8" s="58"/>
    </row>
    <row r="9" spans="1:11" ht="51" customHeight="1" x14ac:dyDescent="0.2">
      <c r="A9" s="268" t="s">
        <v>51</v>
      </c>
      <c r="B9" s="269"/>
      <c r="C9" s="269"/>
      <c r="D9" s="269"/>
      <c r="E9" s="269"/>
      <c r="F9" s="269"/>
      <c r="G9" s="269"/>
      <c r="H9" s="269"/>
      <c r="I9" s="19"/>
      <c r="J9" s="59" t="s">
        <v>48</v>
      </c>
    </row>
    <row r="10" spans="1:11" ht="9" customHeight="1" x14ac:dyDescent="0.2">
      <c r="A10" s="19"/>
      <c r="B10" s="19"/>
      <c r="C10" s="19"/>
      <c r="D10" s="19"/>
      <c r="E10" s="19"/>
      <c r="F10" s="19"/>
      <c r="G10" s="19"/>
      <c r="H10" s="19"/>
      <c r="I10" s="19"/>
    </row>
    <row r="11" spans="1:11" x14ac:dyDescent="0.2">
      <c r="A11" s="37" t="s">
        <v>41</v>
      </c>
      <c r="C11" s="19"/>
      <c r="D11" s="19"/>
      <c r="E11" s="19"/>
      <c r="F11" s="19"/>
      <c r="G11" s="19"/>
      <c r="H11" s="19"/>
      <c r="I11" s="19"/>
      <c r="J11" s="256" t="s">
        <v>27</v>
      </c>
    </row>
    <row r="12" spans="1:11" ht="4.1500000000000004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256"/>
    </row>
    <row r="13" spans="1:11" ht="15" customHeight="1" x14ac:dyDescent="0.2">
      <c r="A13" s="275"/>
      <c r="B13" s="275"/>
      <c r="C13" s="275"/>
      <c r="D13" s="275"/>
      <c r="E13" s="275"/>
      <c r="F13" s="275"/>
      <c r="G13" s="16" t="s">
        <v>14</v>
      </c>
      <c r="H13" s="16" t="s">
        <v>15</v>
      </c>
      <c r="I13" s="19"/>
      <c r="J13" s="256"/>
    </row>
    <row r="14" spans="1:11" ht="38.450000000000003" customHeight="1" x14ac:dyDescent="0.2">
      <c r="A14" s="30">
        <v>1</v>
      </c>
      <c r="B14" s="259" t="s">
        <v>23</v>
      </c>
      <c r="C14" s="260"/>
      <c r="D14" s="260"/>
      <c r="E14" s="260"/>
      <c r="F14" s="260"/>
      <c r="G14" s="181" t="s">
        <v>61</v>
      </c>
      <c r="H14" s="147"/>
      <c r="I14" s="19"/>
      <c r="J14" s="84">
        <f>IF(G14="SI", 10%,0)</f>
        <v>0.1</v>
      </c>
      <c r="K14" s="85">
        <f>IF(G14="", 0,J14)</f>
        <v>0.1</v>
      </c>
    </row>
    <row r="15" spans="1:11" ht="6" customHeight="1" x14ac:dyDescent="0.2">
      <c r="A15" s="33"/>
      <c r="B15" s="26"/>
      <c r="C15" s="26"/>
      <c r="D15" s="26"/>
      <c r="E15" s="26"/>
      <c r="F15" s="26"/>
      <c r="G15" s="28"/>
      <c r="H15" s="47"/>
      <c r="I15" s="19"/>
    </row>
    <row r="16" spans="1:11" ht="31.5" customHeight="1" x14ac:dyDescent="0.2">
      <c r="A16" s="30">
        <v>2</v>
      </c>
      <c r="B16" s="259" t="s">
        <v>207</v>
      </c>
      <c r="C16" s="260"/>
      <c r="D16" s="260"/>
      <c r="E16" s="260"/>
      <c r="F16" s="260"/>
      <c r="G16" s="181" t="s">
        <v>61</v>
      </c>
      <c r="H16" s="147"/>
      <c r="I16" s="19"/>
      <c r="J16" s="84">
        <f>IF(G16="SI", 25%,0)</f>
        <v>0.25</v>
      </c>
      <c r="K16" s="85">
        <f>IF(G16="", 0,J16)</f>
        <v>0.25</v>
      </c>
    </row>
    <row r="17" spans="1:13" ht="22.9" customHeight="1" x14ac:dyDescent="0.2">
      <c r="A17" s="263" t="s">
        <v>206</v>
      </c>
      <c r="B17" s="263"/>
      <c r="C17" s="263"/>
      <c r="D17" s="263"/>
      <c r="E17" s="263"/>
      <c r="F17" s="263"/>
      <c r="G17" s="263"/>
      <c r="H17" s="1"/>
      <c r="I17" s="1"/>
      <c r="J17"/>
      <c r="K17"/>
    </row>
    <row r="18" spans="1:13" ht="92.25" customHeight="1" x14ac:dyDescent="0.2">
      <c r="A18" s="264" t="s">
        <v>224</v>
      </c>
      <c r="B18" s="264"/>
      <c r="C18" s="264"/>
      <c r="D18" s="264"/>
      <c r="E18" s="264"/>
      <c r="F18" s="264"/>
      <c r="G18" s="264"/>
      <c r="H18" s="264"/>
      <c r="J18"/>
      <c r="K18"/>
    </row>
    <row r="19" spans="1:13" ht="6" customHeight="1" x14ac:dyDescent="0.2">
      <c r="A19" s="25"/>
      <c r="B19" s="26"/>
      <c r="C19" s="26"/>
      <c r="D19" s="26"/>
      <c r="E19" s="26"/>
      <c r="F19" s="26"/>
      <c r="G19" s="28"/>
      <c r="H19" s="100"/>
      <c r="I19" s="19"/>
    </row>
    <row r="20" spans="1:13" ht="27.6" customHeight="1" x14ac:dyDescent="0.2">
      <c r="A20" s="30">
        <v>3</v>
      </c>
      <c r="B20" s="259" t="s">
        <v>172</v>
      </c>
      <c r="C20" s="260"/>
      <c r="D20" s="260"/>
      <c r="E20" s="260"/>
      <c r="F20" s="260"/>
      <c r="G20" s="181" t="s">
        <v>61</v>
      </c>
      <c r="H20" s="147"/>
      <c r="I20" s="19"/>
      <c r="J20" s="84">
        <f>IF(G20="SI", 15%,0)</f>
        <v>0.15</v>
      </c>
      <c r="K20" s="85">
        <f>IF(G20="", 0,J20)</f>
        <v>0.15</v>
      </c>
    </row>
    <row r="21" spans="1:13" x14ac:dyDescent="0.2">
      <c r="A21" s="99"/>
      <c r="B21" s="26"/>
      <c r="C21" s="26"/>
      <c r="D21" s="26"/>
      <c r="E21" s="26"/>
      <c r="F21" s="26"/>
      <c r="G21" s="28"/>
      <c r="H21" s="47"/>
      <c r="I21" s="19"/>
    </row>
    <row r="22" spans="1:13" ht="25.5" customHeight="1" x14ac:dyDescent="0.2">
      <c r="A22" s="261" t="s">
        <v>42</v>
      </c>
      <c r="B22" s="261"/>
      <c r="C22" s="261"/>
      <c r="D22" s="261"/>
      <c r="E22" s="261"/>
      <c r="F22" s="261"/>
      <c r="G22" s="261"/>
      <c r="H22" s="262"/>
      <c r="I22" s="19"/>
    </row>
    <row r="23" spans="1:13" ht="12.6" customHeight="1" x14ac:dyDescent="0.2">
      <c r="A23" s="25"/>
      <c r="B23" s="26"/>
      <c r="C23" s="26"/>
      <c r="D23" s="26"/>
      <c r="E23" s="26"/>
      <c r="F23" s="26"/>
      <c r="G23" s="28"/>
      <c r="H23" s="29"/>
      <c r="I23" s="19"/>
    </row>
    <row r="24" spans="1:13" ht="50.45" customHeight="1" x14ac:dyDescent="0.2">
      <c r="A24" s="30">
        <v>4</v>
      </c>
      <c r="B24" s="259" t="s">
        <v>173</v>
      </c>
      <c r="C24" s="260"/>
      <c r="D24" s="260"/>
      <c r="E24" s="260"/>
      <c r="F24" s="260"/>
      <c r="G24" s="146" t="s">
        <v>61</v>
      </c>
      <c r="H24" s="147"/>
      <c r="I24" s="19"/>
      <c r="J24" s="84">
        <f>IF(G24="SI", 25%,0)</f>
        <v>0.25</v>
      </c>
      <c r="K24" s="85">
        <f>IF(G24="", 0,J24)</f>
        <v>0.25</v>
      </c>
    </row>
    <row r="25" spans="1:13" ht="6" customHeight="1" x14ac:dyDescent="0.2">
      <c r="A25" s="33"/>
      <c r="B25" s="26"/>
      <c r="C25" s="26"/>
      <c r="D25" s="26"/>
      <c r="E25" s="26"/>
      <c r="F25" s="26"/>
      <c r="G25" s="28"/>
      <c r="H25" s="47"/>
      <c r="I25" s="19"/>
    </row>
    <row r="26" spans="1:13" ht="51" customHeight="1" x14ac:dyDescent="0.2">
      <c r="A26" s="30">
        <v>5</v>
      </c>
      <c r="B26" s="259" t="s">
        <v>66</v>
      </c>
      <c r="C26" s="260"/>
      <c r="D26" s="260"/>
      <c r="E26" s="260"/>
      <c r="F26" s="260"/>
      <c r="G26" s="146" t="s">
        <v>61</v>
      </c>
      <c r="H26" s="147"/>
      <c r="I26" s="19"/>
      <c r="J26" s="84">
        <f>IF(G26="SI", 10%,0)</f>
        <v>0.1</v>
      </c>
      <c r="K26" s="85">
        <f>IF(G26="", 0,J26)</f>
        <v>0.1</v>
      </c>
      <c r="M26" s="93"/>
    </row>
    <row r="27" spans="1:13" ht="6" customHeight="1" x14ac:dyDescent="0.2">
      <c r="A27" s="33"/>
      <c r="B27" s="31"/>
      <c r="C27" s="19"/>
      <c r="D27" s="19"/>
      <c r="E27" s="19"/>
      <c r="F27" s="19"/>
      <c r="G27" s="36"/>
      <c r="H27" s="47"/>
      <c r="I27" s="19"/>
      <c r="J27" s="84"/>
    </row>
    <row r="28" spans="1:13" ht="34.9" customHeight="1" x14ac:dyDescent="0.2">
      <c r="A28" s="30">
        <v>6</v>
      </c>
      <c r="B28" s="259" t="s">
        <v>25</v>
      </c>
      <c r="C28" s="260"/>
      <c r="D28" s="260"/>
      <c r="E28" s="260"/>
      <c r="F28" s="260"/>
      <c r="G28" s="146" t="s">
        <v>61</v>
      </c>
      <c r="H28" s="147"/>
      <c r="I28" s="19"/>
      <c r="J28" s="84">
        <f>IF(G28="SI", 15%,0)</f>
        <v>0.15</v>
      </c>
      <c r="K28" s="85">
        <f>IF(G28="", 0,J28)</f>
        <v>0.15</v>
      </c>
    </row>
    <row r="29" spans="1:13" x14ac:dyDescent="0.2">
      <c r="A29" s="19"/>
      <c r="B29" s="19"/>
      <c r="C29" s="19"/>
      <c r="D29" s="19"/>
      <c r="E29" s="19"/>
      <c r="F29" s="19"/>
      <c r="G29" s="19"/>
      <c r="H29" s="19"/>
      <c r="I29" s="19"/>
      <c r="J29" s="86"/>
    </row>
    <row r="30" spans="1:13" ht="21" customHeight="1" x14ac:dyDescent="0.2">
      <c r="A30" s="19"/>
      <c r="B30" s="19"/>
      <c r="C30" s="19"/>
      <c r="D30" s="97"/>
      <c r="E30" s="97"/>
      <c r="F30" s="45" t="s">
        <v>52</v>
      </c>
      <c r="G30" s="60">
        <f>(SUM(K14:K28))</f>
        <v>1</v>
      </c>
      <c r="H30" s="19"/>
      <c r="I30" s="19"/>
      <c r="J30" s="120" t="s">
        <v>53</v>
      </c>
      <c r="K30" s="119">
        <f>SUM(K14:K29)</f>
        <v>1</v>
      </c>
    </row>
    <row r="31" spans="1:13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21">
        <v>0.65</v>
      </c>
    </row>
    <row r="33" spans="1:10" s="77" customFormat="1" x14ac:dyDescent="0.2">
      <c r="B33" s="276" t="s">
        <v>229</v>
      </c>
      <c r="C33" s="276"/>
      <c r="D33" s="276"/>
      <c r="E33" s="51"/>
      <c r="F33" s="54"/>
      <c r="G33" s="51"/>
      <c r="H33" s="51"/>
      <c r="I33" s="51"/>
      <c r="J33" s="51"/>
    </row>
    <row r="34" spans="1:10" s="77" customFormat="1" ht="54.6" customHeight="1" x14ac:dyDescent="0.2">
      <c r="A34" s="51"/>
      <c r="B34" s="242"/>
      <c r="C34" s="242"/>
      <c r="D34" s="242"/>
      <c r="E34" s="51"/>
      <c r="F34" s="54"/>
      <c r="G34" s="51"/>
      <c r="H34" s="51"/>
      <c r="I34" s="51"/>
      <c r="J34" s="51"/>
    </row>
    <row r="35" spans="1:10" s="77" customFormat="1" ht="60" customHeight="1" x14ac:dyDescent="0.2">
      <c r="B35" s="274" t="s">
        <v>227</v>
      </c>
      <c r="C35" s="274"/>
      <c r="D35" s="274"/>
      <c r="E35" s="116"/>
      <c r="F35" s="54"/>
      <c r="G35" s="51"/>
      <c r="H35" s="51"/>
      <c r="I35" s="51"/>
      <c r="J35" s="51"/>
    </row>
    <row r="36" spans="1:10" s="77" customFormat="1" x14ac:dyDescent="0.2">
      <c r="C36" s="51"/>
      <c r="D36" s="51"/>
      <c r="E36" s="51"/>
      <c r="F36" s="54"/>
      <c r="G36" s="51"/>
      <c r="H36" s="51"/>
      <c r="I36" s="51"/>
      <c r="J36" s="51"/>
    </row>
    <row r="37" spans="1:10" s="77" customFormat="1" x14ac:dyDescent="0.2">
      <c r="A37" s="51"/>
      <c r="B37" s="51"/>
      <c r="C37" s="51"/>
      <c r="D37" s="51"/>
      <c r="E37" s="51"/>
      <c r="F37"/>
      <c r="G37"/>
      <c r="H37" s="51"/>
      <c r="I37" s="51"/>
      <c r="J37" s="51"/>
    </row>
    <row r="38" spans="1:10" s="77" customFormat="1" x14ac:dyDescent="0.2">
      <c r="A38" s="51"/>
      <c r="B38" s="51"/>
      <c r="C38" s="51"/>
      <c r="D38" s="51"/>
      <c r="E38" s="51"/>
      <c r="F38"/>
      <c r="G38"/>
      <c r="H38" s="51"/>
      <c r="I38" s="51"/>
      <c r="J38" s="51"/>
    </row>
    <row r="39" spans="1:10" x14ac:dyDescent="0.2">
      <c r="F39" s="19"/>
    </row>
    <row r="992" spans="2:2" x14ac:dyDescent="0.2">
      <c r="B992" s="48"/>
    </row>
    <row r="993" spans="2:2" x14ac:dyDescent="0.2">
      <c r="B993" s="48"/>
    </row>
    <row r="994" spans="2:2" x14ac:dyDescent="0.2">
      <c r="B994" s="48"/>
    </row>
    <row r="995" spans="2:2" x14ac:dyDescent="0.2">
      <c r="B995" s="48"/>
    </row>
    <row r="996" spans="2:2" x14ac:dyDescent="0.2">
      <c r="B996" s="48"/>
    </row>
    <row r="997" spans="2:2" x14ac:dyDescent="0.2">
      <c r="B997" s="48"/>
    </row>
    <row r="998" spans="2:2" x14ac:dyDescent="0.2">
      <c r="B998" s="48"/>
    </row>
    <row r="999" spans="2:2" x14ac:dyDescent="0.2">
      <c r="B999" s="48"/>
    </row>
    <row r="1000" spans="2:2" x14ac:dyDescent="0.2">
      <c r="B1000" s="96" t="s">
        <v>61</v>
      </c>
    </row>
    <row r="1001" spans="2:2" x14ac:dyDescent="0.2">
      <c r="B1001" s="96" t="s">
        <v>165</v>
      </c>
    </row>
  </sheetData>
  <mergeCells count="22">
    <mergeCell ref="B35:D35"/>
    <mergeCell ref="B34:D34"/>
    <mergeCell ref="A2:A3"/>
    <mergeCell ref="B28:F28"/>
    <mergeCell ref="B26:F26"/>
    <mergeCell ref="B24:F24"/>
    <mergeCell ref="B20:F20"/>
    <mergeCell ref="A13:F13"/>
    <mergeCell ref="B33:D33"/>
    <mergeCell ref="D1:H1"/>
    <mergeCell ref="A6:H6"/>
    <mergeCell ref="A7:H7"/>
    <mergeCell ref="A9:H9"/>
    <mergeCell ref="C4:H4"/>
    <mergeCell ref="D2:F2"/>
    <mergeCell ref="J11:J13"/>
    <mergeCell ref="A4:B4"/>
    <mergeCell ref="B14:F14"/>
    <mergeCell ref="A22:H22"/>
    <mergeCell ref="B16:F16"/>
    <mergeCell ref="A17:G17"/>
    <mergeCell ref="A18:H18"/>
  </mergeCells>
  <phoneticPr fontId="4" type="noConversion"/>
  <dataValidations count="3">
    <dataValidation type="list" allowBlank="1" showInputMessage="1" showErrorMessage="1" sqref="G14 G28 G26 G24 G20 G16">
      <formula1>$B$1000</formula1>
    </dataValidation>
    <dataValidation type="list" allowBlank="1" showInputMessage="1" showErrorMessage="1" sqref="H14 H28 H26 H24 H20 H16">
      <formula1>$B$1001</formula1>
    </dataValidation>
    <dataValidation type="list" allowBlank="1" showInputMessage="1" showErrorMessage="1" sqref="I24 I26">
      <formula1>$B$992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0" orientation="portrait" horizontalDpi="1200" verticalDpi="1200" r:id="rId1"/>
  <headerFooter alignWithMargins="0">
    <oddHeader xml:space="preserve">&amp;R
Justificación Regulatoria. Atributo "A. Eficaz".       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showGridLines="0" zoomScale="110" workbookViewId="0">
      <selection activeCell="J27" sqref="J27"/>
    </sheetView>
  </sheetViews>
  <sheetFormatPr baseColWidth="10" defaultColWidth="11.5703125" defaultRowHeight="12" x14ac:dyDescent="0.2"/>
  <cols>
    <col min="1" max="1" width="6" style="19" customWidth="1"/>
    <col min="2" max="2" width="13.7109375" style="19" customWidth="1"/>
    <col min="3" max="3" width="26.28515625" style="19" customWidth="1"/>
    <col min="4" max="4" width="20" style="19" customWidth="1"/>
    <col min="5" max="5" width="8.85546875" style="19" customWidth="1"/>
    <col min="6" max="6" width="10.28515625" style="19" customWidth="1"/>
    <col min="7" max="7" width="3.140625" style="19" customWidth="1"/>
    <col min="8" max="8" width="14" style="19" customWidth="1"/>
    <col min="9" max="9" width="2.85546875" style="19" customWidth="1"/>
    <col min="10" max="16384" width="11.5703125" style="19"/>
  </cols>
  <sheetData>
    <row r="1" spans="1:11" customFormat="1" ht="27.6" customHeight="1" thickBot="1" x14ac:dyDescent="0.25">
      <c r="A1" s="57"/>
      <c r="B1" s="13"/>
      <c r="C1" s="265" t="s">
        <v>22</v>
      </c>
      <c r="D1" s="265"/>
      <c r="E1" s="265"/>
      <c r="F1" s="265"/>
      <c r="G1" s="19"/>
      <c r="H1" s="19"/>
    </row>
    <row r="2" spans="1:11" customFormat="1" ht="13.15" customHeight="1" x14ac:dyDescent="0.2">
      <c r="A2" s="254"/>
      <c r="B2" s="94"/>
      <c r="C2" s="273" t="s">
        <v>205</v>
      </c>
      <c r="D2" s="273"/>
      <c r="E2" s="273"/>
      <c r="F2" s="95"/>
      <c r="G2" s="19"/>
      <c r="H2" s="57"/>
      <c r="I2" s="17"/>
      <c r="J2" s="1"/>
    </row>
    <row r="3" spans="1:11" customFormat="1" ht="7.9" customHeight="1" thickBot="1" x14ac:dyDescent="0.25">
      <c r="A3" s="280"/>
      <c r="B3" s="2" t="s">
        <v>17</v>
      </c>
      <c r="C3" s="2"/>
      <c r="D3" s="2"/>
      <c r="E3" s="2"/>
      <c r="F3" s="2"/>
      <c r="G3" s="2"/>
      <c r="H3" s="1"/>
      <c r="I3" s="17"/>
      <c r="J3" s="1"/>
    </row>
    <row r="4" spans="1:11" s="61" customFormat="1" ht="30" customHeight="1" thickBot="1" x14ac:dyDescent="0.25">
      <c r="A4" s="62">
        <v>2</v>
      </c>
      <c r="B4" s="270" t="s">
        <v>12</v>
      </c>
      <c r="C4" s="271"/>
      <c r="D4" s="271"/>
      <c r="E4" s="271"/>
      <c r="F4" s="272"/>
    </row>
    <row r="5" spans="1:11" ht="9" customHeight="1" x14ac:dyDescent="0.2">
      <c r="H5" s="34"/>
    </row>
    <row r="6" spans="1:11" customFormat="1" ht="20.45" customHeight="1" x14ac:dyDescent="0.2">
      <c r="A6" s="283" t="s">
        <v>85</v>
      </c>
      <c r="B6" s="283"/>
      <c r="C6" s="283"/>
      <c r="D6" s="283"/>
      <c r="E6" s="283"/>
      <c r="F6" s="283"/>
      <c r="G6" s="19"/>
      <c r="H6" s="34"/>
      <c r="I6" s="19"/>
      <c r="J6" s="14"/>
      <c r="K6" s="15"/>
    </row>
    <row r="7" spans="1:11" customFormat="1" ht="27" customHeight="1" x14ac:dyDescent="0.2">
      <c r="A7" s="284" t="s">
        <v>209</v>
      </c>
      <c r="B7" s="284"/>
      <c r="C7" s="284"/>
      <c r="D7" s="284"/>
      <c r="E7" s="284"/>
      <c r="F7" s="284"/>
      <c r="G7" s="19"/>
      <c r="H7" s="34"/>
      <c r="I7" s="19"/>
      <c r="J7" s="41"/>
      <c r="K7" s="15"/>
    </row>
    <row r="8" spans="1:11" customFormat="1" ht="7.15" customHeight="1" x14ac:dyDescent="0.2">
      <c r="A8" s="19"/>
      <c r="B8" s="19"/>
      <c r="C8" s="19"/>
      <c r="D8" s="19"/>
      <c r="E8" s="19"/>
      <c r="F8" s="19"/>
      <c r="G8" s="19"/>
      <c r="H8" s="34"/>
      <c r="I8" s="19"/>
      <c r="J8" s="41"/>
      <c r="K8" s="15"/>
    </row>
    <row r="9" spans="1:11" ht="35.450000000000003" customHeight="1" x14ac:dyDescent="0.2">
      <c r="A9" s="268" t="s">
        <v>28</v>
      </c>
      <c r="B9" s="269"/>
      <c r="C9" s="269"/>
      <c r="D9" s="269"/>
      <c r="E9" s="269"/>
      <c r="F9" s="269"/>
      <c r="H9" s="63" t="s">
        <v>166</v>
      </c>
    </row>
    <row r="10" spans="1:11" ht="14.1" customHeight="1" x14ac:dyDescent="0.2"/>
    <row r="11" spans="1:11" x14ac:dyDescent="0.2">
      <c r="A11" s="37" t="s">
        <v>43</v>
      </c>
    </row>
    <row r="12" spans="1:11" ht="6.6" customHeight="1" x14ac:dyDescent="0.2"/>
    <row r="13" spans="1:11" ht="19.149999999999999" customHeight="1" x14ac:dyDescent="0.2">
      <c r="A13" s="87"/>
      <c r="B13" s="87"/>
      <c r="C13" s="87"/>
      <c r="D13" s="88"/>
      <c r="E13" s="70" t="s">
        <v>14</v>
      </c>
      <c r="F13" s="70" t="s">
        <v>15</v>
      </c>
      <c r="H13" s="278" t="s">
        <v>27</v>
      </c>
    </row>
    <row r="14" spans="1:11" ht="27.6" customHeight="1" x14ac:dyDescent="0.2">
      <c r="A14" s="43">
        <v>1</v>
      </c>
      <c r="B14" s="281" t="s">
        <v>175</v>
      </c>
      <c r="C14" s="281"/>
      <c r="D14" s="281"/>
      <c r="E14" s="281"/>
      <c r="F14" s="282"/>
      <c r="H14" s="278"/>
    </row>
    <row r="15" spans="1:11" ht="6" customHeight="1" x14ac:dyDescent="0.2">
      <c r="A15" s="33"/>
      <c r="B15" s="26"/>
      <c r="C15" s="26"/>
      <c r="D15" s="26"/>
      <c r="E15" s="28"/>
      <c r="F15" s="47"/>
    </row>
    <row r="16" spans="1:11" ht="27.6" customHeight="1" x14ac:dyDescent="0.2">
      <c r="A16" s="30">
        <v>1.1000000000000001</v>
      </c>
      <c r="B16" s="260" t="s">
        <v>174</v>
      </c>
      <c r="C16" s="260"/>
      <c r="D16" s="260"/>
      <c r="E16" s="181" t="s">
        <v>61</v>
      </c>
      <c r="F16" s="147"/>
      <c r="H16" s="84">
        <f>IF(E16="SI", 35%,0)</f>
        <v>0.35</v>
      </c>
      <c r="I16" s="35">
        <f>IF(E16="", 0,H16)</f>
        <v>0.35</v>
      </c>
    </row>
    <row r="17" spans="1:9" ht="6" customHeight="1" x14ac:dyDescent="0.2">
      <c r="A17" s="33"/>
      <c r="B17" s="26"/>
      <c r="C17" s="26"/>
      <c r="D17" s="26"/>
      <c r="E17" s="28"/>
      <c r="F17" s="47"/>
    </row>
    <row r="18" spans="1:9" ht="40.5" customHeight="1" x14ac:dyDescent="0.2">
      <c r="A18" s="30">
        <v>1.2</v>
      </c>
      <c r="B18" s="260" t="s">
        <v>159</v>
      </c>
      <c r="C18" s="260"/>
      <c r="D18" s="260"/>
      <c r="E18" s="181" t="s">
        <v>61</v>
      </c>
      <c r="F18" s="147"/>
      <c r="H18" s="84">
        <f>IF(E18="SI", 30%,0)</f>
        <v>0.3</v>
      </c>
      <c r="I18" s="35">
        <f>IF(E18="", 0,H18)</f>
        <v>0.3</v>
      </c>
    </row>
    <row r="19" spans="1:9" ht="6" customHeight="1" x14ac:dyDescent="0.2">
      <c r="A19" s="33"/>
      <c r="B19" s="26"/>
      <c r="C19" s="26"/>
      <c r="D19" s="26"/>
      <c r="E19" s="28"/>
      <c r="F19" s="47"/>
    </row>
    <row r="20" spans="1:9" ht="39.6" customHeight="1" x14ac:dyDescent="0.2">
      <c r="A20" s="72">
        <v>1.3</v>
      </c>
      <c r="B20" s="260" t="s">
        <v>176</v>
      </c>
      <c r="C20" s="260"/>
      <c r="D20" s="260"/>
      <c r="E20" s="181" t="s">
        <v>61</v>
      </c>
      <c r="F20" s="147"/>
      <c r="H20" s="84">
        <f>IF(E20="SI", 35%,0)</f>
        <v>0.35</v>
      </c>
      <c r="I20" s="35">
        <f>IF(E20="", 0,H20)</f>
        <v>0.35</v>
      </c>
    </row>
    <row r="21" spans="1:9" x14ac:dyDescent="0.2">
      <c r="H21" s="34"/>
    </row>
    <row r="22" spans="1:9" ht="12.6" customHeight="1" x14ac:dyDescent="0.2">
      <c r="D22" s="69" t="s">
        <v>52</v>
      </c>
      <c r="E22" s="68">
        <f>(SUM(I16,I18,I20))</f>
        <v>0.99999999999999989</v>
      </c>
      <c r="H22" s="277" t="s">
        <v>53</v>
      </c>
    </row>
    <row r="23" spans="1:9" x14ac:dyDescent="0.2">
      <c r="H23" s="277"/>
    </row>
    <row r="24" spans="1:9" x14ac:dyDescent="0.2">
      <c r="H24" s="122">
        <v>0.6</v>
      </c>
    </row>
    <row r="26" spans="1:9" ht="12.75" x14ac:dyDescent="0.2">
      <c r="B26" s="276" t="s">
        <v>229</v>
      </c>
      <c r="C26" s="276"/>
      <c r="D26" s="51"/>
      <c r="E26" s="27"/>
      <c r="F26" s="27"/>
      <c r="G26" s="27"/>
      <c r="H26" s="27"/>
    </row>
    <row r="27" spans="1:9" ht="78" customHeight="1" x14ac:dyDescent="0.2">
      <c r="A27" s="51"/>
      <c r="B27" s="81"/>
      <c r="C27" s="81"/>
      <c r="D27" s="51"/>
    </row>
    <row r="28" spans="1:9" ht="58.15" customHeight="1" x14ac:dyDescent="0.2">
      <c r="B28" s="279" t="s">
        <v>227</v>
      </c>
      <c r="C28" s="279"/>
      <c r="D28" s="27"/>
    </row>
    <row r="29" spans="1:9" ht="12.75" x14ac:dyDescent="0.2">
      <c r="A29" s="51"/>
      <c r="B29" s="51"/>
      <c r="C29" s="51"/>
      <c r="D29" s="51"/>
    </row>
    <row r="30" spans="1:9" ht="12.75" x14ac:dyDescent="0.2">
      <c r="A30" s="51"/>
      <c r="B30" s="51"/>
      <c r="C30" s="51"/>
      <c r="D30" s="51"/>
    </row>
  </sheetData>
  <mergeCells count="15">
    <mergeCell ref="C2:E2"/>
    <mergeCell ref="B28:C28"/>
    <mergeCell ref="A2:A3"/>
    <mergeCell ref="C1:F1"/>
    <mergeCell ref="B14:F14"/>
    <mergeCell ref="A9:F9"/>
    <mergeCell ref="B4:F4"/>
    <mergeCell ref="A6:F6"/>
    <mergeCell ref="A7:F7"/>
    <mergeCell ref="B26:C26"/>
    <mergeCell ref="H22:H23"/>
    <mergeCell ref="H13:H14"/>
    <mergeCell ref="B16:D16"/>
    <mergeCell ref="B18:D18"/>
    <mergeCell ref="B20:D20"/>
  </mergeCells>
  <phoneticPr fontId="4" type="noConversion"/>
  <pageMargins left="0.78740157480314965" right="0.78740157480314965" top="1.0149999999999999" bottom="0.98425196850393704" header="0" footer="0"/>
  <pageSetup paperSize="9" scale="81" orientation="portrait" horizontalDpi="1200" verticalDpi="1200" r:id="rId1"/>
  <headerFooter alignWithMargins="0">
    <oddHeader xml:space="preserve">&amp;R
Justificación Regulatoria. Atributo "B. Eficiente".       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'1. Eficaz'!$B$1001</xm:f>
          </x14:formula1>
          <xm:sqref>F16 F18 F20</xm:sqref>
        </x14:dataValidation>
        <x14:dataValidation type="list" allowBlank="1" showInputMessage="1" showErrorMessage="1">
          <x14:formula1>
            <xm:f>'1. Eficaz'!$B$1000</xm:f>
          </x14:formula1>
          <xm:sqref>E16 E18 E20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45"/>
  <sheetViews>
    <sheetView showGridLines="0" zoomScale="110" zoomScaleNormal="110" workbookViewId="0">
      <selection activeCell="M58" sqref="M58"/>
    </sheetView>
  </sheetViews>
  <sheetFormatPr baseColWidth="10" defaultColWidth="11.5703125" defaultRowHeight="12.75" x14ac:dyDescent="0.2"/>
  <cols>
    <col min="1" max="1" width="3.7109375" style="3" customWidth="1"/>
    <col min="2" max="2" width="9" style="3" customWidth="1"/>
    <col min="3" max="3" width="7.28515625" style="3" customWidth="1"/>
    <col min="4" max="4" width="17.140625" style="3" customWidth="1"/>
    <col min="5" max="5" width="1.5703125" style="3" customWidth="1"/>
    <col min="6" max="6" width="18.28515625" style="3" customWidth="1"/>
    <col min="7" max="7" width="9.7109375" style="3" customWidth="1"/>
    <col min="8" max="8" width="10.28515625" style="3" customWidth="1"/>
    <col min="9" max="9" width="1.28515625" style="3" customWidth="1"/>
    <col min="10" max="10" width="10.42578125" style="150" customWidth="1"/>
    <col min="11" max="11" width="4.7109375" style="150" customWidth="1"/>
    <col min="12" max="12" width="11.5703125" style="150"/>
    <col min="13" max="16384" width="11.5703125" style="3"/>
  </cols>
  <sheetData>
    <row r="1" spans="1:18" ht="27.6" customHeight="1" x14ac:dyDescent="0.2">
      <c r="A1" s="57"/>
      <c r="B1" s="57"/>
      <c r="D1" s="265" t="s">
        <v>22</v>
      </c>
      <c r="E1" s="265"/>
      <c r="F1" s="265"/>
      <c r="G1" s="265"/>
      <c r="H1" s="265"/>
      <c r="J1" s="3"/>
      <c r="K1" s="3"/>
      <c r="L1" s="3"/>
    </row>
    <row r="2" spans="1:18" ht="12.75" customHeight="1" x14ac:dyDescent="0.2">
      <c r="A2" s="254"/>
      <c r="B2" s="94"/>
      <c r="C2" s="94"/>
      <c r="D2" s="285" t="s">
        <v>205</v>
      </c>
      <c r="E2" s="285"/>
      <c r="F2" s="285"/>
      <c r="G2" s="285"/>
      <c r="H2" s="94"/>
      <c r="J2" s="3"/>
      <c r="K2" s="3"/>
      <c r="L2" s="3"/>
    </row>
    <row r="3" spans="1:18" ht="7.9" customHeight="1" thickBot="1" x14ac:dyDescent="0.25">
      <c r="A3" s="254"/>
      <c r="B3" s="2" t="s">
        <v>17</v>
      </c>
      <c r="C3" s="2"/>
      <c r="D3" s="2"/>
      <c r="E3" s="2"/>
      <c r="F3" s="2"/>
      <c r="G3" s="17"/>
      <c r="H3" s="1"/>
      <c r="J3" s="3"/>
      <c r="K3" s="3"/>
      <c r="L3" s="3"/>
    </row>
    <row r="4" spans="1:18" ht="21" customHeight="1" thickBot="1" x14ac:dyDescent="0.25">
      <c r="A4" s="297">
        <v>3</v>
      </c>
      <c r="B4" s="299"/>
      <c r="C4" s="297" t="s">
        <v>16</v>
      </c>
      <c r="D4" s="298"/>
      <c r="E4" s="298"/>
      <c r="F4" s="298"/>
      <c r="G4" s="298"/>
      <c r="H4" s="299"/>
    </row>
    <row r="5" spans="1:18" ht="6" customHeight="1" x14ac:dyDescent="0.2">
      <c r="A5" s="151"/>
      <c r="B5" s="151"/>
      <c r="C5" s="152"/>
      <c r="D5" s="152"/>
      <c r="E5" s="152"/>
      <c r="F5" s="152"/>
      <c r="G5" s="153"/>
      <c r="H5" s="153"/>
    </row>
    <row r="6" spans="1:18" ht="21" customHeight="1" x14ac:dyDescent="0.2">
      <c r="A6" s="266" t="s">
        <v>85</v>
      </c>
      <c r="B6" s="266"/>
      <c r="C6" s="266"/>
      <c r="D6" s="266"/>
      <c r="E6" s="266"/>
      <c r="F6" s="266"/>
      <c r="G6" s="266"/>
      <c r="H6" s="266"/>
      <c r="I6" s="67"/>
    </row>
    <row r="7" spans="1:18" ht="21" customHeight="1" x14ac:dyDescent="0.2">
      <c r="A7" s="267" t="str">
        <f>'Datos Grales'!A13:F13</f>
        <v>Normas para la ejecución del programa de protección a personas mexicanas en el exterior (Versión 3)</v>
      </c>
      <c r="B7" s="267"/>
      <c r="C7" s="267"/>
      <c r="D7" s="267"/>
      <c r="E7" s="267"/>
      <c r="F7" s="267"/>
      <c r="G7" s="267"/>
      <c r="H7" s="267"/>
      <c r="I7" s="67"/>
    </row>
    <row r="8" spans="1:18" ht="8.1" customHeight="1" x14ac:dyDescent="0.2">
      <c r="A8" s="153"/>
      <c r="B8" s="153"/>
      <c r="C8" s="153"/>
      <c r="D8" s="153"/>
      <c r="E8" s="153"/>
      <c r="F8" s="153"/>
      <c r="G8" s="153"/>
      <c r="H8" s="153"/>
      <c r="J8" s="154"/>
    </row>
    <row r="9" spans="1:18" ht="45" customHeight="1" x14ac:dyDescent="0.2">
      <c r="A9" s="304" t="s">
        <v>29</v>
      </c>
      <c r="B9" s="305"/>
      <c r="C9" s="305"/>
      <c r="D9" s="305"/>
      <c r="E9" s="305"/>
      <c r="F9" s="305"/>
      <c r="G9" s="305"/>
      <c r="H9" s="305"/>
      <c r="J9" s="319" t="s">
        <v>46</v>
      </c>
      <c r="K9" s="319"/>
    </row>
    <row r="10" spans="1:18" ht="6" customHeight="1" x14ac:dyDescent="0.2">
      <c r="A10" s="153"/>
      <c r="B10" s="153"/>
      <c r="C10" s="153"/>
      <c r="D10" s="153"/>
      <c r="E10" s="153"/>
      <c r="F10" s="153"/>
      <c r="G10" s="153"/>
      <c r="H10" s="153"/>
    </row>
    <row r="11" spans="1:18" s="9" customFormat="1" ht="27" customHeight="1" x14ac:dyDescent="0.2">
      <c r="A11" s="290" t="s">
        <v>26</v>
      </c>
      <c r="B11" s="290"/>
      <c r="C11" s="290"/>
      <c r="D11" s="290"/>
      <c r="E11" s="290"/>
      <c r="F11" s="290"/>
      <c r="G11" s="290"/>
      <c r="H11" s="155"/>
      <c r="J11" s="156"/>
      <c r="K11" s="156"/>
      <c r="L11" s="156"/>
    </row>
    <row r="12" spans="1:18" s="9" customFormat="1" ht="6.75" customHeight="1" x14ac:dyDescent="0.2">
      <c r="A12" s="108"/>
      <c r="B12" s="108"/>
      <c r="C12" s="108"/>
      <c r="D12" s="108"/>
      <c r="E12" s="108"/>
      <c r="F12" s="108"/>
      <c r="G12" s="108"/>
      <c r="H12" s="155"/>
      <c r="J12" s="156"/>
      <c r="K12" s="156"/>
      <c r="L12" s="156"/>
    </row>
    <row r="13" spans="1:18" s="9" customFormat="1" ht="22.15" customHeight="1" x14ac:dyDescent="0.2">
      <c r="A13" s="108"/>
      <c r="B13" s="66" t="s">
        <v>32</v>
      </c>
      <c r="C13" s="108"/>
      <c r="D13" s="149" t="s">
        <v>6</v>
      </c>
      <c r="E13" s="108"/>
      <c r="F13" s="98" t="s">
        <v>33</v>
      </c>
      <c r="G13" s="286" t="s">
        <v>35</v>
      </c>
      <c r="H13" s="287"/>
      <c r="J13" s="156"/>
      <c r="K13" s="156"/>
      <c r="L13" s="156"/>
    </row>
    <row r="14" spans="1:18" s="9" customFormat="1" ht="7.5" customHeight="1" x14ac:dyDescent="0.2">
      <c r="A14" s="108"/>
      <c r="B14" s="108"/>
      <c r="C14" s="108"/>
      <c r="D14" s="108"/>
      <c r="E14" s="108"/>
      <c r="F14" s="108"/>
      <c r="G14" s="108"/>
      <c r="H14" s="155"/>
      <c r="J14" s="156"/>
      <c r="K14" s="156"/>
      <c r="L14" s="156"/>
    </row>
    <row r="15" spans="1:18" ht="7.5" customHeight="1" x14ac:dyDescent="0.2">
      <c r="A15" s="20"/>
      <c r="B15" s="306" t="s">
        <v>40</v>
      </c>
      <c r="C15" s="307"/>
      <c r="D15" s="307"/>
      <c r="E15" s="307"/>
      <c r="F15" s="307"/>
      <c r="G15" s="307"/>
      <c r="H15" s="308"/>
      <c r="I15" s="1"/>
      <c r="J15" s="89"/>
      <c r="K15" s="89"/>
      <c r="L15" s="89"/>
      <c r="M15" s="1"/>
      <c r="N15" s="1"/>
    </row>
    <row r="16" spans="1:18" ht="8.4499999999999993" customHeight="1" x14ac:dyDescent="0.2">
      <c r="A16" s="20"/>
      <c r="B16" s="309"/>
      <c r="C16" s="310"/>
      <c r="D16" s="310"/>
      <c r="E16" s="310"/>
      <c r="F16" s="310"/>
      <c r="G16" s="310"/>
      <c r="H16" s="311"/>
      <c r="I16" s="1"/>
      <c r="J16" s="89"/>
      <c r="K16" s="89"/>
      <c r="L16" s="89"/>
      <c r="M16" s="1"/>
      <c r="N16" s="1"/>
      <c r="R16" s="6"/>
    </row>
    <row r="17" spans="1:15" ht="8.4499999999999993" customHeight="1" x14ac:dyDescent="0.2">
      <c r="A17" s="20"/>
      <c r="B17" s="42"/>
      <c r="C17" s="42"/>
      <c r="D17" s="42"/>
      <c r="E17" s="42"/>
      <c r="F17" s="42"/>
      <c r="G17" s="42"/>
      <c r="H17" s="42"/>
      <c r="I17" s="1"/>
      <c r="J17" s="89"/>
      <c r="K17" s="89"/>
      <c r="L17" s="89"/>
      <c r="M17" s="1"/>
      <c r="N17" s="1"/>
    </row>
    <row r="18" spans="1:15" ht="36" customHeight="1" x14ac:dyDescent="0.2">
      <c r="A18" s="20"/>
      <c r="B18" s="290" t="s">
        <v>60</v>
      </c>
      <c r="C18" s="290"/>
      <c r="D18" s="290"/>
      <c r="E18" s="290"/>
      <c r="F18" s="290"/>
      <c r="G18" s="290"/>
      <c r="H18" s="290"/>
      <c r="I18" s="1"/>
      <c r="J18" s="89"/>
      <c r="K18" s="89"/>
      <c r="L18" s="89"/>
      <c r="M18" s="1"/>
      <c r="N18" s="1"/>
    </row>
    <row r="19" spans="1:15" ht="32.450000000000003" customHeight="1" x14ac:dyDescent="0.2">
      <c r="A19" s="20"/>
      <c r="B19" s="291" t="s">
        <v>2</v>
      </c>
      <c r="C19" s="292"/>
      <c r="D19" s="292"/>
      <c r="E19" s="292"/>
      <c r="F19" s="292"/>
      <c r="G19" s="293"/>
      <c r="H19" s="64" t="s">
        <v>59</v>
      </c>
      <c r="I19" s="1"/>
      <c r="J19" s="89"/>
      <c r="K19" s="90"/>
      <c r="L19" s="89"/>
      <c r="M19" s="1"/>
      <c r="N19" s="1"/>
    </row>
    <row r="20" spans="1:15" s="9" customFormat="1" ht="62.25" customHeight="1" x14ac:dyDescent="0.2">
      <c r="A20" s="21"/>
      <c r="B20" s="294" t="s">
        <v>216</v>
      </c>
      <c r="C20" s="295"/>
      <c r="D20" s="295"/>
      <c r="E20" s="295"/>
      <c r="F20" s="295"/>
      <c r="G20" s="296"/>
      <c r="H20" s="228" t="s">
        <v>217</v>
      </c>
      <c r="I20" s="112"/>
      <c r="J20" s="91"/>
      <c r="K20" s="92"/>
      <c r="L20" s="91"/>
      <c r="M20" s="112"/>
      <c r="N20" s="112"/>
    </row>
    <row r="21" spans="1:15" ht="6" customHeight="1" x14ac:dyDescent="0.2">
      <c r="A21" s="20"/>
      <c r="B21" s="42"/>
      <c r="C21" s="42"/>
      <c r="D21" s="42"/>
      <c r="E21" s="42"/>
      <c r="F21" s="42"/>
      <c r="G21" s="42"/>
      <c r="H21" s="22"/>
      <c r="I21" s="1"/>
      <c r="J21" s="89"/>
      <c r="K21" s="89"/>
      <c r="L21" s="89"/>
      <c r="M21" s="1"/>
      <c r="N21" s="1"/>
    </row>
    <row r="22" spans="1:15" ht="26.45" customHeight="1" x14ac:dyDescent="0.2">
      <c r="A22" s="20"/>
      <c r="B22" s="290" t="s">
        <v>86</v>
      </c>
      <c r="C22" s="290"/>
      <c r="D22" s="290"/>
      <c r="E22" s="290"/>
      <c r="F22" s="290"/>
      <c r="G22" s="290"/>
      <c r="H22" s="290"/>
      <c r="I22" s="1"/>
      <c r="J22" s="89"/>
      <c r="K22" s="89"/>
      <c r="L22" s="89"/>
      <c r="M22" s="1"/>
      <c r="N22" s="1"/>
    </row>
    <row r="23" spans="1:15" ht="12.6" customHeight="1" x14ac:dyDescent="0.2">
      <c r="A23" s="20"/>
      <c r="B23" s="302" t="s">
        <v>2</v>
      </c>
      <c r="C23" s="302"/>
      <c r="D23" s="302"/>
      <c r="E23" s="302"/>
      <c r="F23" s="302"/>
      <c r="G23" s="302"/>
      <c r="H23" s="302"/>
      <c r="I23" s="1"/>
      <c r="J23" s="89"/>
      <c r="K23" s="90"/>
      <c r="L23" s="89"/>
      <c r="M23" s="1"/>
      <c r="N23" s="1"/>
    </row>
    <row r="24" spans="1:15" s="9" customFormat="1" ht="15.6" customHeight="1" x14ac:dyDescent="0.2">
      <c r="A24" s="21"/>
      <c r="B24" s="303"/>
      <c r="C24" s="303"/>
      <c r="D24" s="303"/>
      <c r="E24" s="303"/>
      <c r="F24" s="303"/>
      <c r="G24" s="303"/>
      <c r="H24" s="303"/>
      <c r="I24" s="112"/>
      <c r="J24" s="91"/>
      <c r="K24" s="92"/>
      <c r="L24" s="91"/>
      <c r="M24" s="112"/>
      <c r="N24" s="112"/>
    </row>
    <row r="25" spans="1:15" ht="6" customHeight="1" x14ac:dyDescent="0.2">
      <c r="A25" s="20"/>
      <c r="B25" s="42"/>
      <c r="C25" s="42"/>
      <c r="D25" s="42"/>
      <c r="E25" s="42"/>
      <c r="F25" s="42"/>
      <c r="G25" s="42"/>
      <c r="H25" s="65"/>
      <c r="I25" s="1"/>
      <c r="J25" s="89"/>
      <c r="K25" s="89"/>
      <c r="L25" s="89"/>
      <c r="M25" s="1"/>
      <c r="N25" s="1"/>
    </row>
    <row r="26" spans="1:15" ht="28.9" customHeight="1" x14ac:dyDescent="0.2">
      <c r="A26" s="20"/>
      <c r="B26" s="300" t="s">
        <v>95</v>
      </c>
      <c r="C26" s="300"/>
      <c r="D26" s="300"/>
      <c r="E26" s="300"/>
      <c r="F26" s="300"/>
      <c r="G26" s="300"/>
      <c r="H26" s="300"/>
      <c r="I26" s="1"/>
      <c r="J26" s="89"/>
      <c r="K26" s="89"/>
      <c r="L26" s="89"/>
      <c r="M26" s="1"/>
      <c r="N26" s="1"/>
    </row>
    <row r="27" spans="1:15" ht="12.6" customHeight="1" x14ac:dyDescent="0.2">
      <c r="A27" s="20"/>
      <c r="B27" s="302" t="s">
        <v>2</v>
      </c>
      <c r="C27" s="302"/>
      <c r="D27" s="302"/>
      <c r="E27" s="302"/>
      <c r="F27" s="302"/>
      <c r="G27" s="302"/>
      <c r="H27" s="302"/>
      <c r="I27" s="1"/>
      <c r="J27" s="89"/>
      <c r="K27" s="90"/>
      <c r="L27" s="89"/>
      <c r="M27" s="1"/>
      <c r="N27" s="1"/>
    </row>
    <row r="28" spans="1:15" s="9" customFormat="1" ht="28.9" customHeight="1" x14ac:dyDescent="0.2">
      <c r="A28" s="21"/>
      <c r="B28" s="301"/>
      <c r="C28" s="301"/>
      <c r="D28" s="301"/>
      <c r="E28" s="301"/>
      <c r="F28" s="301"/>
      <c r="G28" s="301"/>
      <c r="H28" s="301"/>
      <c r="I28" s="112"/>
      <c r="J28" s="91"/>
      <c r="K28" s="92"/>
      <c r="L28" s="91"/>
      <c r="M28" s="112"/>
      <c r="N28" s="112"/>
    </row>
    <row r="29" spans="1:15" ht="28.15" customHeight="1" x14ac:dyDescent="0.2">
      <c r="A29" s="157" t="s">
        <v>44</v>
      </c>
      <c r="B29" s="158"/>
      <c r="C29" s="153"/>
      <c r="D29" s="153"/>
      <c r="E29" s="153"/>
      <c r="F29" s="153"/>
      <c r="G29" s="153"/>
      <c r="H29" s="153"/>
      <c r="J29" s="320" t="s">
        <v>27</v>
      </c>
    </row>
    <row r="30" spans="1:15" ht="6.6" customHeight="1" x14ac:dyDescent="0.2">
      <c r="A30" s="153"/>
      <c r="B30" s="153"/>
      <c r="C30" s="153"/>
      <c r="D30" s="153"/>
      <c r="E30" s="153"/>
      <c r="F30" s="153"/>
      <c r="G30" s="153"/>
      <c r="H30" s="153"/>
      <c r="J30" s="320"/>
    </row>
    <row r="31" spans="1:15" ht="12.6" customHeight="1" x14ac:dyDescent="0.2">
      <c r="A31" s="159"/>
      <c r="B31" s="159"/>
      <c r="C31" s="159"/>
      <c r="D31" s="159"/>
      <c r="E31" s="159"/>
      <c r="F31" s="159"/>
      <c r="G31" s="107" t="s">
        <v>14</v>
      </c>
      <c r="H31" s="107" t="s">
        <v>15</v>
      </c>
      <c r="J31" s="320"/>
    </row>
    <row r="32" spans="1:15" ht="27" customHeight="1" x14ac:dyDescent="0.2">
      <c r="A32" s="104">
        <v>1</v>
      </c>
      <c r="B32" s="288" t="s">
        <v>30</v>
      </c>
      <c r="C32" s="289"/>
      <c r="D32" s="289"/>
      <c r="E32" s="289"/>
      <c r="F32" s="289"/>
      <c r="G32" s="146" t="s">
        <v>61</v>
      </c>
      <c r="H32" s="147"/>
      <c r="J32" s="160">
        <f>IF(G32="SI", 25%,0)</f>
        <v>0.25</v>
      </c>
      <c r="K32" s="161">
        <f>IF(G32="", 0,J32)</f>
        <v>0.25</v>
      </c>
      <c r="M32" s="77"/>
      <c r="O32" s="77"/>
    </row>
    <row r="33" spans="1:12" ht="6" customHeight="1" x14ac:dyDescent="0.2">
      <c r="A33" s="162"/>
      <c r="B33" s="163"/>
      <c r="C33" s="163"/>
      <c r="D33" s="163"/>
      <c r="E33" s="163"/>
      <c r="F33" s="163"/>
      <c r="G33" s="164"/>
      <c r="H33" s="165"/>
      <c r="I33" s="153"/>
      <c r="J33" s="166"/>
      <c r="L33" s="3"/>
    </row>
    <row r="34" spans="1:12" ht="28.9" customHeight="1" x14ac:dyDescent="0.2">
      <c r="A34" s="104">
        <v>2</v>
      </c>
      <c r="B34" s="288" t="s">
        <v>177</v>
      </c>
      <c r="C34" s="289"/>
      <c r="D34" s="289"/>
      <c r="E34" s="289"/>
      <c r="F34" s="289"/>
      <c r="G34" s="146" t="s">
        <v>61</v>
      </c>
      <c r="H34" s="147"/>
      <c r="I34" s="153"/>
      <c r="J34" s="160">
        <f>IF(G34="SI", 15%,0)</f>
        <v>0.15</v>
      </c>
      <c r="K34" s="161">
        <f>IF(G34="", 0,J34)</f>
        <v>0.15</v>
      </c>
      <c r="L34" s="3"/>
    </row>
    <row r="35" spans="1:12" ht="6" customHeight="1" x14ac:dyDescent="0.2">
      <c r="A35" s="162"/>
      <c r="B35" s="163"/>
      <c r="C35" s="163"/>
      <c r="D35" s="163"/>
      <c r="E35" s="163"/>
      <c r="F35" s="163"/>
      <c r="G35" s="164"/>
      <c r="H35" s="165"/>
    </row>
    <row r="36" spans="1:12" ht="20.45" customHeight="1" x14ac:dyDescent="0.2">
      <c r="A36" s="104">
        <v>3</v>
      </c>
      <c r="B36" s="288" t="s">
        <v>164</v>
      </c>
      <c r="C36" s="289"/>
      <c r="D36" s="289"/>
      <c r="E36" s="289"/>
      <c r="F36" s="289"/>
      <c r="G36" s="146" t="s">
        <v>61</v>
      </c>
      <c r="H36" s="147"/>
      <c r="J36" s="160">
        <f>IF(G36="SI", 20%,0)</f>
        <v>0.2</v>
      </c>
      <c r="K36" s="161">
        <f>IF(G36="", 0,J36)</f>
        <v>0.2</v>
      </c>
    </row>
    <row r="37" spans="1:12" x14ac:dyDescent="0.2">
      <c r="A37" s="109">
        <v>3.1</v>
      </c>
      <c r="B37" s="167"/>
      <c r="C37" s="289" t="s">
        <v>68</v>
      </c>
      <c r="D37" s="289"/>
      <c r="E37" s="289"/>
      <c r="F37" s="315"/>
      <c r="G37" s="160"/>
      <c r="H37" s="160"/>
      <c r="J37" s="160"/>
    </row>
    <row r="38" spans="1:12" x14ac:dyDescent="0.2">
      <c r="A38" s="109">
        <v>3.2</v>
      </c>
      <c r="B38" s="167"/>
      <c r="C38" s="289" t="s">
        <v>69</v>
      </c>
      <c r="D38" s="289"/>
      <c r="E38" s="289"/>
      <c r="F38" s="315"/>
      <c r="G38" s="160"/>
      <c r="H38" s="160"/>
      <c r="J38" s="160"/>
    </row>
    <row r="39" spans="1:12" x14ac:dyDescent="0.2">
      <c r="A39" s="109">
        <v>3.3</v>
      </c>
      <c r="B39" s="167"/>
      <c r="C39" s="289" t="s">
        <v>70</v>
      </c>
      <c r="D39" s="289"/>
      <c r="E39" s="289"/>
      <c r="F39" s="315"/>
      <c r="G39" s="160"/>
      <c r="H39" s="160"/>
      <c r="J39" s="160"/>
    </row>
    <row r="40" spans="1:12" x14ac:dyDescent="0.2">
      <c r="A40" s="109">
        <v>3.4</v>
      </c>
      <c r="B40" s="167"/>
      <c r="C40" s="289" t="s">
        <v>71</v>
      </c>
      <c r="D40" s="289"/>
      <c r="E40" s="289"/>
      <c r="F40" s="315"/>
      <c r="G40" s="160"/>
      <c r="H40" s="160"/>
      <c r="J40" s="160"/>
    </row>
    <row r="41" spans="1:12" x14ac:dyDescent="0.2">
      <c r="A41" s="109">
        <v>3.5</v>
      </c>
      <c r="B41" s="167"/>
      <c r="C41" s="289" t="s">
        <v>72</v>
      </c>
      <c r="D41" s="289"/>
      <c r="E41" s="289"/>
      <c r="F41" s="315"/>
      <c r="G41" s="160"/>
      <c r="H41" s="160"/>
      <c r="J41" s="160"/>
    </row>
    <row r="42" spans="1:12" x14ac:dyDescent="0.2">
      <c r="A42" s="109">
        <v>3.6</v>
      </c>
      <c r="B42" s="167"/>
      <c r="C42" s="289" t="s">
        <v>73</v>
      </c>
      <c r="D42" s="289"/>
      <c r="E42" s="289"/>
      <c r="F42" s="315"/>
      <c r="G42" s="160"/>
      <c r="H42" s="160"/>
      <c r="J42" s="160"/>
    </row>
    <row r="43" spans="1:12" x14ac:dyDescent="0.2">
      <c r="A43" s="109">
        <v>3.7</v>
      </c>
      <c r="B43" s="167"/>
      <c r="C43" s="289" t="s">
        <v>74</v>
      </c>
      <c r="D43" s="289"/>
      <c r="E43" s="289"/>
      <c r="F43" s="315"/>
      <c r="G43" s="160"/>
      <c r="H43" s="168"/>
      <c r="J43" s="160"/>
    </row>
    <row r="44" spans="1:12" ht="6" customHeight="1" x14ac:dyDescent="0.2">
      <c r="A44" s="169"/>
      <c r="B44" s="163"/>
      <c r="C44" s="163"/>
      <c r="D44" s="163"/>
      <c r="E44" s="163"/>
      <c r="F44" s="163"/>
      <c r="G44" s="164"/>
      <c r="H44" s="170"/>
    </row>
    <row r="45" spans="1:12" ht="18" customHeight="1" x14ac:dyDescent="0.2">
      <c r="A45" s="171">
        <v>4</v>
      </c>
      <c r="B45" s="312" t="s">
        <v>24</v>
      </c>
      <c r="C45" s="313"/>
      <c r="D45" s="313"/>
      <c r="E45" s="313"/>
      <c r="F45" s="313"/>
      <c r="G45" s="313"/>
      <c r="H45" s="314"/>
    </row>
    <row r="46" spans="1:12" ht="6" customHeight="1" x14ac:dyDescent="0.2">
      <c r="A46" s="172"/>
      <c r="B46" s="163"/>
      <c r="C46" s="163"/>
      <c r="D46" s="163"/>
      <c r="E46" s="163"/>
      <c r="F46" s="163"/>
      <c r="G46" s="164"/>
      <c r="H46" s="165"/>
    </row>
    <row r="47" spans="1:12" ht="18.600000000000001" customHeight="1" x14ac:dyDescent="0.2">
      <c r="A47" s="109">
        <v>4.0999999999999996</v>
      </c>
      <c r="B47" s="167"/>
      <c r="C47" s="289" t="s">
        <v>178</v>
      </c>
      <c r="D47" s="289"/>
      <c r="E47" s="289"/>
      <c r="F47" s="289"/>
      <c r="G47" s="146" t="s">
        <v>61</v>
      </c>
      <c r="H47" s="147"/>
      <c r="J47" s="160">
        <f>IF(G47="SI", 15%,0)</f>
        <v>0.15</v>
      </c>
      <c r="K47" s="161">
        <f>IF(G47="", 0,J47)</f>
        <v>0.15</v>
      </c>
    </row>
    <row r="48" spans="1:12" ht="6" customHeight="1" x14ac:dyDescent="0.2">
      <c r="A48" s="162"/>
      <c r="B48" s="163"/>
      <c r="C48" s="163"/>
      <c r="D48" s="163"/>
      <c r="E48" s="163"/>
      <c r="F48" s="163"/>
      <c r="G48" s="164"/>
      <c r="H48" s="165"/>
    </row>
    <row r="49" spans="1:12" ht="42" customHeight="1" x14ac:dyDescent="0.2">
      <c r="A49" s="109">
        <v>4.2</v>
      </c>
      <c r="B49" s="167"/>
      <c r="C49" s="289" t="s">
        <v>163</v>
      </c>
      <c r="D49" s="289"/>
      <c r="E49" s="289"/>
      <c r="F49" s="289"/>
      <c r="G49" s="146" t="s">
        <v>61</v>
      </c>
      <c r="H49" s="147"/>
      <c r="J49" s="160">
        <f>IF(G49="SI", 15%,0)</f>
        <v>0.15</v>
      </c>
      <c r="K49" s="161">
        <f>IF(G49="", 0,J49)</f>
        <v>0.15</v>
      </c>
    </row>
    <row r="50" spans="1:12" ht="6" customHeight="1" x14ac:dyDescent="0.2">
      <c r="A50" s="162"/>
      <c r="B50" s="163"/>
      <c r="C50" s="163"/>
      <c r="D50" s="163"/>
      <c r="E50" s="163"/>
      <c r="F50" s="163"/>
      <c r="G50" s="164"/>
      <c r="H50" s="165"/>
    </row>
    <row r="51" spans="1:12" ht="30" customHeight="1" x14ac:dyDescent="0.2">
      <c r="A51" s="109">
        <v>4.3</v>
      </c>
      <c r="B51" s="167"/>
      <c r="C51" s="289" t="s">
        <v>67</v>
      </c>
      <c r="D51" s="289"/>
      <c r="E51" s="289"/>
      <c r="F51" s="289"/>
      <c r="G51" s="146" t="s">
        <v>61</v>
      </c>
      <c r="H51" s="147" t="s">
        <v>165</v>
      </c>
      <c r="J51" s="160">
        <f>IF(G51="SI", 10%,0)</f>
        <v>0.1</v>
      </c>
      <c r="K51" s="161">
        <f>IF(G51="", 0,J51)</f>
        <v>0.1</v>
      </c>
    </row>
    <row r="52" spans="1:12" x14ac:dyDescent="0.2">
      <c r="A52" s="153"/>
      <c r="B52" s="153"/>
      <c r="C52" s="153"/>
      <c r="D52" s="153"/>
      <c r="E52" s="153"/>
      <c r="F52" s="153"/>
      <c r="G52" s="153"/>
      <c r="H52" s="153"/>
      <c r="J52" s="173"/>
    </row>
    <row r="53" spans="1:12" ht="12.6" customHeight="1" x14ac:dyDescent="0.2">
      <c r="A53" s="153"/>
      <c r="B53" s="153"/>
      <c r="C53" s="153"/>
      <c r="D53" s="153"/>
      <c r="E53" s="153"/>
      <c r="F53" s="174" t="s">
        <v>52</v>
      </c>
      <c r="G53" s="175">
        <f>(SUM(K32,K34,K36,K47,K49,K51))</f>
        <v>1.0000000000000002</v>
      </c>
      <c r="H53" s="153"/>
      <c r="J53" s="318" t="s">
        <v>53</v>
      </c>
    </row>
    <row r="54" spans="1:12" ht="12.75" customHeight="1" x14ac:dyDescent="0.2">
      <c r="A54" s="153"/>
      <c r="B54" s="153"/>
      <c r="C54" s="153"/>
      <c r="D54" s="153"/>
      <c r="E54" s="153"/>
      <c r="F54" s="153"/>
      <c r="G54" s="153"/>
      <c r="H54" s="153"/>
      <c r="J54" s="318"/>
    </row>
    <row r="55" spans="1:12" ht="11.25" customHeight="1" x14ac:dyDescent="0.2">
      <c r="A55" s="153"/>
      <c r="B55" s="153"/>
      <c r="C55" s="153"/>
      <c r="D55" s="153"/>
      <c r="E55" s="153"/>
      <c r="F55" s="153"/>
      <c r="G55" s="153"/>
      <c r="H55" s="153"/>
      <c r="J55" s="176">
        <v>0.7</v>
      </c>
    </row>
    <row r="57" spans="1:12" x14ac:dyDescent="0.2">
      <c r="B57" s="276" t="s">
        <v>229</v>
      </c>
      <c r="C57" s="276"/>
      <c r="D57" s="276"/>
    </row>
    <row r="58" spans="1:12" ht="58.15" customHeight="1" x14ac:dyDescent="0.2">
      <c r="A58" s="51"/>
      <c r="B58" s="317"/>
      <c r="C58" s="317"/>
      <c r="D58" s="317"/>
      <c r="G58" s="150"/>
      <c r="H58" s="150"/>
      <c r="J58" s="3"/>
      <c r="K58" s="3"/>
      <c r="L58" s="3"/>
    </row>
    <row r="59" spans="1:12" ht="52.15" customHeight="1" x14ac:dyDescent="0.2">
      <c r="A59" s="57"/>
      <c r="B59" s="316" t="s">
        <v>227</v>
      </c>
      <c r="C59" s="316"/>
      <c r="D59" s="316"/>
      <c r="G59" s="150"/>
      <c r="H59" s="150"/>
      <c r="J59" s="3"/>
      <c r="K59" s="3"/>
      <c r="L59" s="3"/>
    </row>
    <row r="60" spans="1:12" x14ac:dyDescent="0.2">
      <c r="A60" s="51"/>
      <c r="B60" s="51"/>
      <c r="C60" s="51"/>
      <c r="D60" s="51"/>
    </row>
    <row r="61" spans="1:12" x14ac:dyDescent="0.2">
      <c r="A61" s="51"/>
      <c r="B61" s="51"/>
      <c r="C61" s="51"/>
      <c r="D61" s="51"/>
    </row>
    <row r="84" spans="2:2" x14ac:dyDescent="0.2">
      <c r="B84" s="177"/>
    </row>
    <row r="1000" spans="1:4" x14ac:dyDescent="0.2">
      <c r="A1000" s="148"/>
      <c r="B1000" s="148" t="s">
        <v>4</v>
      </c>
      <c r="C1000" s="148"/>
      <c r="D1000" s="148"/>
    </row>
    <row r="1001" spans="1:4" ht="72" x14ac:dyDescent="0.2">
      <c r="A1001" s="148"/>
      <c r="B1001" s="178" t="s">
        <v>34</v>
      </c>
      <c r="C1001" s="148"/>
      <c r="D1001" s="148"/>
    </row>
    <row r="1002" spans="1:4" ht="24" x14ac:dyDescent="0.2">
      <c r="A1002" s="148"/>
      <c r="B1002" s="178" t="s">
        <v>56</v>
      </c>
      <c r="C1002" s="148"/>
      <c r="D1002" s="148"/>
    </row>
    <row r="1003" spans="1:4" ht="36" x14ac:dyDescent="0.2">
      <c r="A1003" s="148"/>
      <c r="B1003" s="178" t="s">
        <v>35</v>
      </c>
      <c r="C1003" s="148"/>
      <c r="D1003" s="148"/>
    </row>
    <row r="1004" spans="1:4" ht="36" x14ac:dyDescent="0.2">
      <c r="A1004" s="148"/>
      <c r="B1004" s="178" t="s">
        <v>36</v>
      </c>
      <c r="C1004" s="148"/>
      <c r="D1004" s="148"/>
    </row>
    <row r="1005" spans="1:4" ht="60" x14ac:dyDescent="0.2">
      <c r="A1005" s="148"/>
      <c r="B1005" s="178" t="s">
        <v>37</v>
      </c>
      <c r="C1005" s="148"/>
      <c r="D1005" s="148"/>
    </row>
    <row r="1006" spans="1:4" ht="48" x14ac:dyDescent="0.2">
      <c r="A1006" s="148"/>
      <c r="B1006" s="178" t="s">
        <v>38</v>
      </c>
      <c r="C1006" s="148"/>
      <c r="D1006" s="148"/>
    </row>
    <row r="1007" spans="1:4" ht="72" x14ac:dyDescent="0.2">
      <c r="A1007" s="148"/>
      <c r="B1007" s="178" t="s">
        <v>39</v>
      </c>
      <c r="C1007" s="148"/>
      <c r="D1007" s="148"/>
    </row>
    <row r="1008" spans="1:4" ht="72" x14ac:dyDescent="0.2">
      <c r="A1008" s="148"/>
      <c r="B1008" s="178" t="s">
        <v>57</v>
      </c>
      <c r="C1008" s="148"/>
      <c r="D1008" s="148"/>
    </row>
    <row r="1009" spans="1:4" x14ac:dyDescent="0.2">
      <c r="A1009" s="148"/>
      <c r="B1009" s="179"/>
      <c r="C1009" s="148"/>
      <c r="D1009" s="148"/>
    </row>
    <row r="1010" spans="1:4" x14ac:dyDescent="0.2">
      <c r="B1010" s="180"/>
    </row>
    <row r="1040" spans="1:3" x14ac:dyDescent="0.2">
      <c r="A1040" s="77"/>
      <c r="B1040" s="77"/>
      <c r="C1040" s="77"/>
    </row>
    <row r="1041" spans="1:3" x14ac:dyDescent="0.2">
      <c r="A1041" s="77"/>
      <c r="B1041" s="77"/>
      <c r="C1041" s="77"/>
    </row>
    <row r="1042" spans="1:3" x14ac:dyDescent="0.2">
      <c r="A1042" s="77"/>
      <c r="B1042" s="77"/>
      <c r="C1042" s="77"/>
    </row>
    <row r="1043" spans="1:3" x14ac:dyDescent="0.2">
      <c r="A1043" s="77"/>
      <c r="B1043" s="77"/>
      <c r="C1043" s="77"/>
    </row>
    <row r="1044" spans="1:3" x14ac:dyDescent="0.2">
      <c r="A1044" s="77"/>
      <c r="B1044" s="77"/>
      <c r="C1044" s="77"/>
    </row>
    <row r="1045" spans="1:3" x14ac:dyDescent="0.2">
      <c r="A1045" s="77"/>
      <c r="B1045" s="77"/>
      <c r="C1045" s="77"/>
    </row>
  </sheetData>
  <mergeCells count="40">
    <mergeCell ref="B59:D59"/>
    <mergeCell ref="B58:D58"/>
    <mergeCell ref="J53:J54"/>
    <mergeCell ref="B57:D57"/>
    <mergeCell ref="J9:K9"/>
    <mergeCell ref="J29:J31"/>
    <mergeCell ref="C51:F51"/>
    <mergeCell ref="C42:F42"/>
    <mergeCell ref="C43:F43"/>
    <mergeCell ref="C49:F49"/>
    <mergeCell ref="A2:A3"/>
    <mergeCell ref="D1:H1"/>
    <mergeCell ref="C47:F47"/>
    <mergeCell ref="A9:H9"/>
    <mergeCell ref="A6:H6"/>
    <mergeCell ref="A7:H7"/>
    <mergeCell ref="A4:B4"/>
    <mergeCell ref="B15:H16"/>
    <mergeCell ref="A11:G11"/>
    <mergeCell ref="B45:H45"/>
    <mergeCell ref="C37:F37"/>
    <mergeCell ref="C38:F38"/>
    <mergeCell ref="B27:H27"/>
    <mergeCell ref="C39:F39"/>
    <mergeCell ref="C40:F40"/>
    <mergeCell ref="C41:F41"/>
    <mergeCell ref="D2:G2"/>
    <mergeCell ref="G13:H13"/>
    <mergeCell ref="B36:F36"/>
    <mergeCell ref="B34:F34"/>
    <mergeCell ref="B32:F32"/>
    <mergeCell ref="B18:H18"/>
    <mergeCell ref="B19:G19"/>
    <mergeCell ref="B20:G20"/>
    <mergeCell ref="C4:H4"/>
    <mergeCell ref="B26:H26"/>
    <mergeCell ref="B22:H22"/>
    <mergeCell ref="B28:H28"/>
    <mergeCell ref="B23:H23"/>
    <mergeCell ref="B24:H24"/>
  </mergeCells>
  <phoneticPr fontId="4" type="noConversion"/>
  <dataValidations count="1">
    <dataValidation type="list" allowBlank="1" showInputMessage="1" showErrorMessage="1" sqref="G13">
      <formula1>B1000:B1007</formula1>
    </dataValidation>
  </dataValidations>
  <pageMargins left="0.39370078740157483" right="0.39370078740157483" top="0.39370078740157483" bottom="0.39370078740157483" header="0" footer="0"/>
  <pageSetup paperSize="9" orientation="portrait" horizontalDpi="1200" verticalDpi="1200" r:id="rId1"/>
  <headerFooter alignWithMargins="0">
    <oddHeader xml:space="preserve">&amp;R
Justificación Regulatoria. Atributo "C. Consistente".       </oddHeader>
  </headerFooter>
  <ignoredErrors>
    <ignoredError sqref="A7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'Doctos Normativos'!$A$1000:$A$1016</xm:f>
          </x14:formula1>
          <xm:sqref>D13</xm:sqref>
        </x14:dataValidation>
        <x14:dataValidation type="list" allowBlank="1" showInputMessage="1" showErrorMessage="1">
          <x14:formula1>
            <xm:f>'1. Eficaz'!$B$1000</xm:f>
          </x14:formula1>
          <xm:sqref>G32 G49 G34 G36 G47 G51</xm:sqref>
        </x14:dataValidation>
        <x14:dataValidation type="list" allowBlank="1" showInputMessage="1" showErrorMessage="1">
          <x14:formula1>
            <xm:f>'1. Eficaz'!$B$1001</xm:f>
          </x14:formula1>
          <xm:sqref>H32 H34 H36 H47 H49 H51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6"/>
  <sheetViews>
    <sheetView showGridLines="0" zoomScale="110" workbookViewId="0">
      <selection activeCell="Q26" sqref="Q26"/>
    </sheetView>
  </sheetViews>
  <sheetFormatPr baseColWidth="10" defaultRowHeight="12.75" x14ac:dyDescent="0.2"/>
  <cols>
    <col min="1" max="1" width="3" customWidth="1"/>
    <col min="2" max="2" width="4.7109375" customWidth="1"/>
    <col min="6" max="6" width="17.42578125" customWidth="1"/>
    <col min="7" max="7" width="8.7109375" customWidth="1"/>
    <col min="8" max="8" width="10.7109375" customWidth="1"/>
    <col min="9" max="9" width="3.140625" style="83" customWidth="1"/>
    <col min="10" max="10" width="14" style="83" customWidth="1"/>
    <col min="11" max="11" width="7.28515625" style="83" customWidth="1"/>
    <col min="12" max="12" width="11.5703125" style="83"/>
  </cols>
  <sheetData>
    <row r="1" spans="1:12" ht="27.6" customHeight="1" x14ac:dyDescent="0.2">
      <c r="A1" s="57"/>
      <c r="B1" s="13"/>
      <c r="D1" s="265" t="s">
        <v>22</v>
      </c>
      <c r="E1" s="265"/>
      <c r="F1" s="265"/>
      <c r="G1" s="265"/>
      <c r="H1" s="265"/>
      <c r="I1"/>
      <c r="J1"/>
      <c r="K1"/>
      <c r="L1"/>
    </row>
    <row r="2" spans="1:12" ht="13.15" customHeight="1" x14ac:dyDescent="0.2">
      <c r="A2" s="254"/>
      <c r="B2" s="94"/>
      <c r="C2" s="94"/>
      <c r="D2" s="285" t="s">
        <v>205</v>
      </c>
      <c r="E2" s="285"/>
      <c r="F2" s="285"/>
      <c r="G2" s="285"/>
      <c r="H2" s="95"/>
      <c r="I2"/>
      <c r="J2" s="1"/>
      <c r="K2"/>
      <c r="L2"/>
    </row>
    <row r="3" spans="1:12" ht="7.15" customHeight="1" x14ac:dyDescent="0.2">
      <c r="A3" s="254"/>
      <c r="B3" s="2" t="s">
        <v>17</v>
      </c>
      <c r="C3" s="2"/>
      <c r="D3" s="2"/>
      <c r="E3" s="2"/>
      <c r="F3" s="2"/>
      <c r="G3" s="1"/>
      <c r="H3" s="17"/>
      <c r="I3"/>
      <c r="J3" s="1"/>
      <c r="K3"/>
      <c r="L3"/>
    </row>
    <row r="4" spans="1:12" ht="31.5" customHeight="1" x14ac:dyDescent="0.2">
      <c r="A4" s="321">
        <v>4</v>
      </c>
      <c r="B4" s="321"/>
      <c r="C4" s="321" t="s">
        <v>49</v>
      </c>
      <c r="D4" s="321"/>
      <c r="E4" s="321"/>
      <c r="F4" s="321"/>
      <c r="G4" s="321"/>
      <c r="H4" s="321"/>
      <c r="J4" s="324" t="s">
        <v>47</v>
      </c>
    </row>
    <row r="5" spans="1:12" ht="6" customHeight="1" x14ac:dyDescent="0.2">
      <c r="A5" s="19"/>
      <c r="B5" s="19"/>
      <c r="C5" s="19"/>
      <c r="D5" s="19"/>
      <c r="E5" s="19"/>
      <c r="F5" s="19"/>
      <c r="G5" s="19"/>
      <c r="H5" s="19"/>
      <c r="J5" s="324"/>
    </row>
    <row r="6" spans="1:12" ht="21" customHeight="1" x14ac:dyDescent="0.2">
      <c r="A6" s="266" t="s">
        <v>85</v>
      </c>
      <c r="B6" s="266"/>
      <c r="C6" s="266"/>
      <c r="D6" s="266"/>
      <c r="E6" s="266"/>
      <c r="F6" s="266"/>
      <c r="G6" s="266"/>
      <c r="H6" s="266"/>
      <c r="J6" s="324"/>
    </row>
    <row r="7" spans="1:12" ht="21" customHeight="1" x14ac:dyDescent="0.2">
      <c r="A7" s="303" t="str">
        <f>'Datos Grales'!A13:F13</f>
        <v>Normas para la ejecución del programa de protección a personas mexicanas en el exterior (Versión 3)</v>
      </c>
      <c r="B7" s="303"/>
      <c r="C7" s="303"/>
      <c r="D7" s="303"/>
      <c r="E7" s="303"/>
      <c r="F7" s="303"/>
      <c r="G7" s="303"/>
      <c r="H7" s="303"/>
      <c r="J7" s="324"/>
    </row>
    <row r="8" spans="1:12" ht="6.6" customHeight="1" x14ac:dyDescent="0.2">
      <c r="A8" s="19"/>
      <c r="B8" s="19"/>
      <c r="C8" s="19"/>
      <c r="D8" s="19"/>
      <c r="E8" s="19"/>
      <c r="F8" s="19"/>
      <c r="G8" s="19"/>
      <c r="H8" s="19"/>
      <c r="J8" s="63"/>
    </row>
    <row r="9" spans="1:12" ht="31.5" customHeight="1" x14ac:dyDescent="0.2">
      <c r="A9" s="268" t="s">
        <v>18</v>
      </c>
      <c r="B9" s="269"/>
      <c r="C9" s="269"/>
      <c r="D9" s="269"/>
      <c r="E9" s="269"/>
      <c r="F9" s="269"/>
      <c r="G9" s="269"/>
      <c r="H9" s="269"/>
      <c r="J9" s="63"/>
    </row>
    <row r="10" spans="1:12" ht="8.4499999999999993" customHeight="1" x14ac:dyDescent="0.2">
      <c r="A10" s="50"/>
      <c r="B10" s="50"/>
      <c r="C10" s="50"/>
      <c r="D10" s="50"/>
      <c r="E10" s="50"/>
      <c r="F10" s="50"/>
      <c r="G10" s="19"/>
      <c r="H10" s="19"/>
      <c r="J10" s="58"/>
    </row>
    <row r="11" spans="1:12" x14ac:dyDescent="0.2">
      <c r="A11" s="49" t="s">
        <v>50</v>
      </c>
      <c r="C11" s="19"/>
      <c r="D11" s="19"/>
      <c r="E11" s="19"/>
      <c r="F11" s="19"/>
      <c r="G11" s="19"/>
      <c r="H11" s="19"/>
      <c r="J11" s="256" t="s">
        <v>27</v>
      </c>
    </row>
    <row r="12" spans="1:12" ht="8.4499999999999993" customHeight="1" x14ac:dyDescent="0.2">
      <c r="A12" s="19"/>
      <c r="B12" s="19"/>
      <c r="C12" s="19"/>
      <c r="D12" s="19"/>
      <c r="E12" s="19"/>
      <c r="F12" s="19"/>
      <c r="G12" s="19"/>
      <c r="H12" s="19"/>
      <c r="J12" s="256"/>
    </row>
    <row r="13" spans="1:12" ht="12.6" customHeight="1" x14ac:dyDescent="0.2">
      <c r="A13" s="23"/>
      <c r="B13" s="24"/>
      <c r="C13" s="24"/>
      <c r="D13" s="24"/>
      <c r="E13" s="24"/>
      <c r="F13" s="24"/>
      <c r="G13" s="16" t="s">
        <v>14</v>
      </c>
      <c r="H13" s="16" t="s">
        <v>15</v>
      </c>
      <c r="J13" s="256"/>
    </row>
    <row r="14" spans="1:12" ht="40.5" customHeight="1" x14ac:dyDescent="0.2">
      <c r="A14" s="30">
        <v>1</v>
      </c>
      <c r="B14" s="259" t="s">
        <v>58</v>
      </c>
      <c r="C14" s="323"/>
      <c r="D14" s="323"/>
      <c r="E14" s="323"/>
      <c r="F14" s="323"/>
      <c r="G14" s="146" t="s">
        <v>61</v>
      </c>
      <c r="H14" s="147"/>
      <c r="J14" s="84">
        <f>IF(G14="SI", 20%,0)</f>
        <v>0.2</v>
      </c>
      <c r="K14" s="85">
        <f>IF(G14="", 0,J14)</f>
        <v>0.2</v>
      </c>
    </row>
    <row r="15" spans="1:12" ht="6" customHeight="1" x14ac:dyDescent="0.2">
      <c r="A15" s="33"/>
      <c r="B15" s="26"/>
      <c r="C15" s="26"/>
      <c r="D15" s="26"/>
      <c r="E15" s="26"/>
      <c r="F15" s="26"/>
      <c r="G15" s="28"/>
      <c r="H15" s="29"/>
    </row>
    <row r="16" spans="1:12" ht="30.6" customHeight="1" x14ac:dyDescent="0.2">
      <c r="A16" s="30">
        <v>2</v>
      </c>
      <c r="B16" s="259" t="s">
        <v>55</v>
      </c>
      <c r="C16" s="323"/>
      <c r="D16" s="323"/>
      <c r="E16" s="323"/>
      <c r="F16" s="323"/>
      <c r="G16" s="146" t="s">
        <v>61</v>
      </c>
      <c r="H16" s="147"/>
      <c r="J16" s="84">
        <f>IF(G16="SI", 10%,0)</f>
        <v>0.1</v>
      </c>
      <c r="K16" s="85">
        <f>IF(G16="", 0,J16)</f>
        <v>0.1</v>
      </c>
    </row>
    <row r="17" spans="1:11" ht="6" customHeight="1" x14ac:dyDescent="0.2">
      <c r="A17" s="33"/>
      <c r="B17" s="26"/>
      <c r="C17" s="26"/>
      <c r="D17" s="26"/>
      <c r="E17" s="26"/>
      <c r="F17" s="26"/>
      <c r="G17" s="28"/>
      <c r="H17" s="29"/>
    </row>
    <row r="18" spans="1:11" ht="27.6" customHeight="1" x14ac:dyDescent="0.2">
      <c r="A18" s="30">
        <v>3</v>
      </c>
      <c r="B18" s="259" t="s">
        <v>87</v>
      </c>
      <c r="C18" s="323"/>
      <c r="D18" s="323"/>
      <c r="E18" s="323"/>
      <c r="F18" s="323"/>
      <c r="G18" s="146" t="s">
        <v>61</v>
      </c>
      <c r="H18" s="147"/>
      <c r="J18" s="84">
        <f>IF(G18="SI", 15%,0)</f>
        <v>0.15</v>
      </c>
      <c r="K18" s="85">
        <f>IF(G18="", 0,J18)</f>
        <v>0.15</v>
      </c>
    </row>
    <row r="19" spans="1:11" ht="6" customHeight="1" x14ac:dyDescent="0.2">
      <c r="A19" s="33"/>
      <c r="B19" s="26"/>
      <c r="C19" s="26"/>
      <c r="D19" s="26"/>
      <c r="E19" s="26"/>
      <c r="F19" s="26"/>
      <c r="G19" s="28"/>
      <c r="H19" s="29"/>
    </row>
    <row r="20" spans="1:11" ht="28.5" customHeight="1" x14ac:dyDescent="0.2">
      <c r="A20" s="30">
        <v>5</v>
      </c>
      <c r="B20" s="259" t="s">
        <v>20</v>
      </c>
      <c r="C20" s="323"/>
      <c r="D20" s="323"/>
      <c r="E20" s="323"/>
      <c r="F20" s="323"/>
      <c r="G20" s="146" t="s">
        <v>61</v>
      </c>
      <c r="H20" s="147"/>
      <c r="J20" s="84">
        <f>IF(G20="SI", 10%,0)</f>
        <v>0.1</v>
      </c>
      <c r="K20" s="85">
        <f>IF(G20="", 0,J20)</f>
        <v>0.1</v>
      </c>
    </row>
    <row r="21" spans="1:11" ht="6" customHeight="1" x14ac:dyDescent="0.2">
      <c r="A21" s="33"/>
      <c r="B21" s="26"/>
      <c r="C21" s="26"/>
      <c r="D21" s="26"/>
      <c r="E21" s="26"/>
      <c r="F21" s="26"/>
      <c r="G21" s="28"/>
      <c r="H21" s="29"/>
    </row>
    <row r="22" spans="1:11" ht="28.5" customHeight="1" x14ac:dyDescent="0.2">
      <c r="A22" s="30">
        <v>6</v>
      </c>
      <c r="B22" s="259" t="s">
        <v>167</v>
      </c>
      <c r="C22" s="323"/>
      <c r="D22" s="323"/>
      <c r="E22" s="323"/>
      <c r="F22" s="323"/>
      <c r="G22" s="146" t="s">
        <v>61</v>
      </c>
      <c r="H22" s="147"/>
      <c r="J22" s="84">
        <f>IF(G22="SI", 20%,0)</f>
        <v>0.2</v>
      </c>
      <c r="K22" s="85">
        <f>IF(G22="", 0,J22)</f>
        <v>0.2</v>
      </c>
    </row>
    <row r="23" spans="1:11" ht="6" customHeight="1" x14ac:dyDescent="0.2">
      <c r="A23" s="33"/>
      <c r="B23" s="26"/>
      <c r="C23" s="26"/>
      <c r="D23" s="26"/>
      <c r="E23" s="26"/>
      <c r="F23" s="26"/>
      <c r="G23" s="28"/>
      <c r="H23" s="29"/>
    </row>
    <row r="24" spans="1:11" ht="28.5" customHeight="1" x14ac:dyDescent="0.2">
      <c r="A24" s="30">
        <v>7</v>
      </c>
      <c r="B24" s="259" t="s">
        <v>19</v>
      </c>
      <c r="C24" s="323"/>
      <c r="D24" s="323"/>
      <c r="E24" s="323"/>
      <c r="F24" s="323"/>
      <c r="G24" s="146" t="s">
        <v>61</v>
      </c>
      <c r="H24" s="147"/>
      <c r="J24" s="84">
        <f>IF(G24="SI", 10%,0)</f>
        <v>0.1</v>
      </c>
      <c r="K24" s="85">
        <f>IF(G24="", 0,J24)</f>
        <v>0.1</v>
      </c>
    </row>
    <row r="25" spans="1:11" ht="6" customHeight="1" x14ac:dyDescent="0.2">
      <c r="A25" s="33"/>
      <c r="B25" s="26"/>
      <c r="C25" s="26"/>
      <c r="D25" s="26"/>
      <c r="E25" s="26"/>
      <c r="F25" s="26"/>
      <c r="G25" s="28"/>
      <c r="H25" s="29"/>
    </row>
    <row r="26" spans="1:11" ht="28.5" customHeight="1" x14ac:dyDescent="0.2">
      <c r="A26" s="30">
        <v>8</v>
      </c>
      <c r="B26" s="259" t="s">
        <v>21</v>
      </c>
      <c r="C26" s="323"/>
      <c r="D26" s="323"/>
      <c r="E26" s="323"/>
      <c r="F26" s="323"/>
      <c r="G26" s="146" t="s">
        <v>61</v>
      </c>
      <c r="H26" s="147"/>
      <c r="J26" s="84">
        <f>IF(G26="SI", 15%,0)</f>
        <v>0.15</v>
      </c>
      <c r="K26" s="85">
        <f>IF(G26="", 0,J26)</f>
        <v>0.15</v>
      </c>
    </row>
    <row r="27" spans="1:11" x14ac:dyDescent="0.2">
      <c r="A27" s="19"/>
      <c r="B27" s="19"/>
      <c r="C27" s="19"/>
      <c r="D27" s="19"/>
      <c r="E27" s="19"/>
      <c r="F27" s="19"/>
      <c r="G27" s="19"/>
      <c r="H27" s="19"/>
      <c r="J27" s="63"/>
    </row>
    <row r="28" spans="1:11" ht="12.6" customHeight="1" x14ac:dyDescent="0.2">
      <c r="A28" s="19"/>
      <c r="B28" s="19"/>
      <c r="C28" s="19"/>
      <c r="D28" s="19"/>
      <c r="E28" s="19"/>
      <c r="F28" s="69" t="s">
        <v>52</v>
      </c>
      <c r="G28" s="68">
        <f>(SUM(K14,K16,K18,K20,K22,K24,K26))</f>
        <v>1</v>
      </c>
      <c r="H28" s="19"/>
      <c r="J28" s="322" t="s">
        <v>53</v>
      </c>
    </row>
    <row r="29" spans="1:11" x14ac:dyDescent="0.2">
      <c r="A29" s="19"/>
      <c r="B29" s="19"/>
      <c r="C29" s="19"/>
      <c r="D29" s="19"/>
      <c r="E29" s="19"/>
      <c r="F29" s="19"/>
      <c r="G29" s="19"/>
      <c r="H29" s="19"/>
      <c r="J29" s="322"/>
    </row>
    <row r="30" spans="1:11" x14ac:dyDescent="0.2">
      <c r="A30" s="19"/>
      <c r="B30" s="19"/>
      <c r="C30" s="19"/>
      <c r="D30" s="19"/>
      <c r="E30" s="19"/>
      <c r="F30" s="19"/>
      <c r="G30" s="19"/>
      <c r="H30" s="19"/>
      <c r="J30" s="123">
        <v>0.8</v>
      </c>
    </row>
    <row r="33" spans="2:12" x14ac:dyDescent="0.2">
      <c r="B33" s="276" t="s">
        <v>230</v>
      </c>
      <c r="C33" s="276"/>
      <c r="D33" s="276"/>
      <c r="E33" s="276"/>
    </row>
    <row r="34" spans="2:12" ht="58.15" customHeight="1" x14ac:dyDescent="0.2">
      <c r="B34" s="242"/>
      <c r="C34" s="242"/>
      <c r="D34" s="242"/>
      <c r="E34" s="242"/>
      <c r="G34" s="83"/>
      <c r="H34" s="83"/>
      <c r="I34"/>
      <c r="J34"/>
      <c r="K34"/>
      <c r="L34"/>
    </row>
    <row r="35" spans="2:12" ht="59.45" customHeight="1" x14ac:dyDescent="0.2">
      <c r="B35" s="316" t="s">
        <v>227</v>
      </c>
      <c r="C35" s="316"/>
      <c r="D35" s="316"/>
      <c r="E35" s="316"/>
      <c r="G35" s="83"/>
      <c r="H35" s="83"/>
      <c r="I35"/>
      <c r="J35"/>
      <c r="K35"/>
      <c r="L35"/>
    </row>
    <row r="36" spans="2:12" x14ac:dyDescent="0.2">
      <c r="B36" s="51"/>
      <c r="C36" s="51"/>
      <c r="D36" s="51"/>
      <c r="E36" s="51"/>
    </row>
    <row r="37" spans="2:12" x14ac:dyDescent="0.2">
      <c r="B37" s="51"/>
      <c r="C37" s="51"/>
      <c r="D37" s="51"/>
      <c r="E37" s="51"/>
    </row>
    <row r="1000" spans="1:3" x14ac:dyDescent="0.2">
      <c r="A1000" s="61"/>
      <c r="B1000" s="61"/>
      <c r="C1000" s="61"/>
    </row>
    <row r="1001" spans="1:3" x14ac:dyDescent="0.2">
      <c r="A1001" s="61"/>
      <c r="B1001" s="61"/>
      <c r="C1001" s="61"/>
    </row>
    <row r="1002" spans="1:3" x14ac:dyDescent="0.2">
      <c r="A1002" s="61"/>
      <c r="B1002" s="61"/>
      <c r="C1002" s="61"/>
    </row>
    <row r="1003" spans="1:3" x14ac:dyDescent="0.2">
      <c r="A1003" s="61"/>
      <c r="B1003" s="61"/>
      <c r="C1003" s="61"/>
    </row>
    <row r="1004" spans="1:3" x14ac:dyDescent="0.2">
      <c r="A1004" s="61"/>
      <c r="B1004" s="61"/>
      <c r="C1004" s="61"/>
    </row>
    <row r="1005" spans="1:3" x14ac:dyDescent="0.2">
      <c r="A1005" s="61"/>
      <c r="B1005" s="61"/>
      <c r="C1005" s="61"/>
    </row>
    <row r="1006" spans="1:3" x14ac:dyDescent="0.2">
      <c r="A1006" s="61"/>
      <c r="B1006" s="61"/>
      <c r="C1006" s="61"/>
    </row>
  </sheetData>
  <mergeCells count="21">
    <mergeCell ref="J28:J29"/>
    <mergeCell ref="J11:J13"/>
    <mergeCell ref="A4:B4"/>
    <mergeCell ref="B14:F14"/>
    <mergeCell ref="B16:F16"/>
    <mergeCell ref="B18:F18"/>
    <mergeCell ref="J4:J7"/>
    <mergeCell ref="B24:F24"/>
    <mergeCell ref="B26:F26"/>
    <mergeCell ref="B20:F20"/>
    <mergeCell ref="B22:F22"/>
    <mergeCell ref="B33:E33"/>
    <mergeCell ref="B35:E35"/>
    <mergeCell ref="B34:E34"/>
    <mergeCell ref="D1:H1"/>
    <mergeCell ref="C4:H4"/>
    <mergeCell ref="A9:H9"/>
    <mergeCell ref="A2:A3"/>
    <mergeCell ref="A6:H6"/>
    <mergeCell ref="A7:H7"/>
    <mergeCell ref="D2:G2"/>
  </mergeCells>
  <phoneticPr fontId="4" type="noConversion"/>
  <dataValidations count="1">
    <dataValidation type="list" allowBlank="1" showInputMessage="1" showErrorMessage="1" sqref="I24 I22 I16 I18 I20 I26">
      <formula1>$B$990</formula1>
    </dataValidation>
  </dataValidations>
  <pageMargins left="0.39370078740157483" right="0.39370078740157483" top="0.39370078740157483" bottom="0.39370078740157483" header="0" footer="0"/>
  <pageSetup paperSize="9" scale="90" orientation="portrait" horizontalDpi="1200" verticalDpi="1200" r:id="rId1"/>
  <headerFooter alignWithMargins="0">
    <oddHeader xml:space="preserve">&amp;R
Justificación Regulatoria. Atributo "D. Claro y sencillo".       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'1. Eficaz'!$B$1001</xm:f>
          </x14:formula1>
          <xm:sqref>H14:I14 H24 H16 H18 H20 H22 H26</xm:sqref>
        </x14:dataValidation>
        <x14:dataValidation type="list" allowBlank="1" showInputMessage="1" showErrorMessage="1">
          <x14:formula1>
            <xm:f>'1. Eficaz'!$B$1000</xm:f>
          </x14:formula1>
          <xm:sqref>G14 G24 G16 G18 G20 G22 G26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1"/>
  <sheetViews>
    <sheetView showGridLines="0" workbookViewId="0">
      <selection activeCell="H35" sqref="H35"/>
    </sheetView>
  </sheetViews>
  <sheetFormatPr baseColWidth="10" defaultRowHeight="12.75" x14ac:dyDescent="0.2"/>
  <cols>
    <col min="1" max="1" width="5.42578125" customWidth="1"/>
    <col min="2" max="2" width="15" customWidth="1"/>
    <col min="3" max="3" width="18.85546875" customWidth="1"/>
    <col min="4" max="4" width="13.28515625" customWidth="1"/>
    <col min="5" max="5" width="18.7109375" customWidth="1"/>
    <col min="8" max="8" width="2.5703125" customWidth="1"/>
  </cols>
  <sheetData>
    <row r="1" spans="1:10" ht="28.15" customHeight="1" x14ac:dyDescent="0.3">
      <c r="A1" s="3"/>
      <c r="B1" s="13"/>
      <c r="C1" s="331" t="s">
        <v>22</v>
      </c>
      <c r="D1" s="331"/>
      <c r="E1" s="331"/>
      <c r="F1" s="331"/>
      <c r="G1" s="332"/>
      <c r="H1" s="38"/>
      <c r="I1" s="1"/>
    </row>
    <row r="2" spans="1:10" ht="13.15" customHeight="1" x14ac:dyDescent="0.2">
      <c r="A2" s="39"/>
      <c r="B2" s="94"/>
      <c r="C2" s="285" t="s">
        <v>205</v>
      </c>
      <c r="D2" s="285"/>
      <c r="E2" s="285"/>
      <c r="F2" s="285"/>
      <c r="G2" s="95"/>
      <c r="H2" s="17"/>
      <c r="I2" s="1"/>
    </row>
    <row r="3" spans="1:10" ht="6.95" customHeight="1" thickBot="1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10" ht="30.6" customHeight="1" thickBot="1" x14ac:dyDescent="0.25">
      <c r="A4" s="44">
        <v>5</v>
      </c>
      <c r="B4" s="333" t="s">
        <v>81</v>
      </c>
      <c r="C4" s="334"/>
      <c r="D4" s="334"/>
      <c r="E4" s="334"/>
      <c r="F4" s="334"/>
      <c r="G4" s="335"/>
      <c r="I4" s="59" t="s">
        <v>47</v>
      </c>
      <c r="J4" s="19"/>
    </row>
    <row r="5" spans="1:10" ht="9.6" customHeight="1" x14ac:dyDescent="0.2">
      <c r="A5" s="19"/>
      <c r="B5" s="19"/>
      <c r="C5" s="19"/>
      <c r="D5" s="19"/>
      <c r="E5" s="19"/>
      <c r="F5" s="19"/>
      <c r="G5" s="19"/>
      <c r="H5" s="59"/>
      <c r="I5" s="19"/>
    </row>
    <row r="6" spans="1:10" ht="21" customHeight="1" x14ac:dyDescent="0.2">
      <c r="A6" s="266" t="s">
        <v>85</v>
      </c>
      <c r="B6" s="266"/>
      <c r="C6" s="266"/>
      <c r="D6" s="266"/>
      <c r="E6" s="266"/>
      <c r="F6" s="266"/>
      <c r="G6" s="266"/>
      <c r="H6" s="59"/>
      <c r="I6" s="19"/>
    </row>
    <row r="7" spans="1:10" ht="21" customHeight="1" x14ac:dyDescent="0.2">
      <c r="A7" s="267" t="str">
        <f>'Datos Grales'!A13:F13</f>
        <v>Normas para la ejecución del programa de protección a personas mexicanas en el exterior (Versión 3)</v>
      </c>
      <c r="B7" s="267"/>
      <c r="C7" s="267"/>
      <c r="D7" s="267"/>
      <c r="E7" s="267"/>
      <c r="F7" s="267"/>
      <c r="G7" s="267"/>
      <c r="H7" s="59"/>
      <c r="I7" s="19"/>
    </row>
    <row r="8" spans="1:10" ht="6" customHeight="1" x14ac:dyDescent="0.2">
      <c r="A8" s="19"/>
      <c r="B8" s="19"/>
      <c r="C8" s="19"/>
      <c r="D8" s="19"/>
      <c r="E8" s="19"/>
      <c r="F8" s="19"/>
      <c r="G8" s="19"/>
      <c r="H8" s="59"/>
      <c r="I8" s="19"/>
    </row>
    <row r="9" spans="1:10" ht="31.5" customHeight="1" x14ac:dyDescent="0.2">
      <c r="A9" s="268" t="s">
        <v>82</v>
      </c>
      <c r="B9" s="269"/>
      <c r="C9" s="269"/>
      <c r="D9" s="269"/>
      <c r="E9" s="269"/>
      <c r="F9" s="269"/>
      <c r="G9" s="269"/>
      <c r="H9" s="59"/>
      <c r="I9" s="19"/>
    </row>
    <row r="10" spans="1:10" ht="6" customHeight="1" x14ac:dyDescent="0.2">
      <c r="A10" s="50"/>
      <c r="B10" s="50"/>
      <c r="C10" s="50"/>
      <c r="D10" s="50"/>
      <c r="E10" s="50"/>
      <c r="F10" s="19"/>
      <c r="G10" s="19"/>
      <c r="H10" s="41"/>
      <c r="I10" s="19"/>
    </row>
    <row r="11" spans="1:10" ht="23.45" customHeight="1" x14ac:dyDescent="0.2">
      <c r="A11" s="49" t="s">
        <v>98</v>
      </c>
      <c r="B11" s="19"/>
      <c r="C11" s="19"/>
      <c r="D11" s="19"/>
      <c r="E11" s="19"/>
      <c r="F11" s="19"/>
      <c r="G11" s="19"/>
      <c r="I11" s="74" t="s">
        <v>27</v>
      </c>
    </row>
    <row r="12" spans="1:10" ht="8.4499999999999993" customHeight="1" x14ac:dyDescent="0.2">
      <c r="A12" s="19"/>
      <c r="B12" s="19"/>
      <c r="C12" s="19"/>
      <c r="D12" s="19"/>
      <c r="E12" s="19"/>
      <c r="F12" s="19"/>
      <c r="G12" s="19"/>
      <c r="H12" s="73"/>
      <c r="I12" s="19"/>
    </row>
    <row r="13" spans="1:10" ht="12.6" customHeight="1" x14ac:dyDescent="0.2">
      <c r="A13" s="325"/>
      <c r="B13" s="325"/>
      <c r="C13" s="325"/>
      <c r="D13" s="325"/>
      <c r="E13" s="326"/>
      <c r="F13" s="16" t="s">
        <v>14</v>
      </c>
      <c r="G13" s="16" t="s">
        <v>15</v>
      </c>
      <c r="H13" s="73"/>
      <c r="I13" s="19"/>
    </row>
    <row r="14" spans="1:10" ht="40.5" customHeight="1" x14ac:dyDescent="0.2">
      <c r="A14" s="30">
        <v>1</v>
      </c>
      <c r="B14" s="259" t="s">
        <v>155</v>
      </c>
      <c r="C14" s="260"/>
      <c r="D14" s="260"/>
      <c r="E14" s="327"/>
      <c r="F14" s="181" t="s">
        <v>61</v>
      </c>
      <c r="G14" s="147"/>
      <c r="H14" s="32"/>
      <c r="I14" s="84">
        <f>IF(F14="SI", 20%,0)</f>
        <v>0.2</v>
      </c>
      <c r="J14" s="85">
        <f>IF(F14="", 0,I14)</f>
        <v>0.2</v>
      </c>
    </row>
    <row r="15" spans="1:10" ht="6" customHeight="1" x14ac:dyDescent="0.2">
      <c r="A15" s="31"/>
      <c r="B15" s="26"/>
      <c r="C15" s="26"/>
      <c r="D15" s="26"/>
      <c r="E15" s="26"/>
      <c r="F15" s="28"/>
      <c r="G15" s="47"/>
      <c r="H15" s="19"/>
      <c r="I15" s="19"/>
    </row>
    <row r="16" spans="1:10" ht="38.450000000000003" customHeight="1" x14ac:dyDescent="0.2">
      <c r="A16" s="30">
        <v>2</v>
      </c>
      <c r="B16" s="259" t="s">
        <v>179</v>
      </c>
      <c r="C16" s="260"/>
      <c r="D16" s="260"/>
      <c r="E16" s="327"/>
      <c r="F16" s="181" t="s">
        <v>61</v>
      </c>
      <c r="G16" s="147"/>
      <c r="H16" s="32"/>
      <c r="I16" s="84">
        <f>IF(F16="SI", 20%,0)</f>
        <v>0.2</v>
      </c>
      <c r="J16" s="85">
        <f>IF(F16="", 0,I16)</f>
        <v>0.2</v>
      </c>
    </row>
    <row r="17" spans="1:10" ht="22.9" customHeight="1" x14ac:dyDescent="0.2">
      <c r="A17" s="329" t="s">
        <v>206</v>
      </c>
      <c r="B17" s="329"/>
      <c r="C17" s="329"/>
      <c r="D17" s="329"/>
      <c r="E17" s="329"/>
      <c r="F17" s="329"/>
      <c r="G17" s="329"/>
      <c r="H17" s="1"/>
      <c r="I17" s="1"/>
    </row>
    <row r="18" spans="1:10" ht="90.75" customHeight="1" x14ac:dyDescent="0.2">
      <c r="A18" s="328" t="s">
        <v>224</v>
      </c>
      <c r="B18" s="328"/>
      <c r="C18" s="328"/>
      <c r="D18" s="328"/>
      <c r="E18" s="328"/>
      <c r="F18" s="328"/>
      <c r="G18" s="328"/>
    </row>
    <row r="19" spans="1:10" ht="6" customHeight="1" x14ac:dyDescent="0.2">
      <c r="A19" s="31"/>
      <c r="B19" s="26"/>
      <c r="C19" s="26"/>
      <c r="D19" s="26"/>
      <c r="E19" s="26"/>
      <c r="F19" s="28"/>
      <c r="G19" s="47"/>
      <c r="H19" s="19"/>
      <c r="I19" s="19"/>
    </row>
    <row r="20" spans="1:10" ht="28.5" customHeight="1" x14ac:dyDescent="0.2">
      <c r="A20" s="30">
        <v>4</v>
      </c>
      <c r="B20" s="259" t="s">
        <v>156</v>
      </c>
      <c r="C20" s="260"/>
      <c r="D20" s="260"/>
      <c r="E20" s="327"/>
      <c r="F20" s="181" t="s">
        <v>61</v>
      </c>
      <c r="G20" s="147"/>
      <c r="H20" s="32"/>
      <c r="I20" s="84">
        <f>IF(F20="SI", 20%,0)</f>
        <v>0.2</v>
      </c>
      <c r="J20" s="85">
        <f>IF(F20="", 0,I20)</f>
        <v>0.2</v>
      </c>
    </row>
    <row r="21" spans="1:10" ht="6" customHeight="1" x14ac:dyDescent="0.2">
      <c r="A21" s="31"/>
      <c r="B21" s="26"/>
      <c r="C21" s="26"/>
      <c r="D21" s="26"/>
      <c r="E21" s="26"/>
      <c r="F21" s="28"/>
      <c r="G21" s="47"/>
      <c r="H21" s="19"/>
      <c r="I21" s="19"/>
    </row>
    <row r="22" spans="1:10" ht="28.5" customHeight="1" x14ac:dyDescent="0.2">
      <c r="A22" s="30">
        <v>6</v>
      </c>
      <c r="B22" s="259" t="s">
        <v>180</v>
      </c>
      <c r="C22" s="260"/>
      <c r="D22" s="260"/>
      <c r="E22" s="327"/>
      <c r="F22" s="181" t="s">
        <v>61</v>
      </c>
      <c r="G22" s="147"/>
      <c r="H22" s="32"/>
      <c r="I22" s="84">
        <f>IF(F22="SI", 10%,0)</f>
        <v>0.1</v>
      </c>
      <c r="J22" s="85">
        <f>IF(F22="", 0,I22)</f>
        <v>0.1</v>
      </c>
    </row>
    <row r="23" spans="1:10" ht="6" customHeight="1" x14ac:dyDescent="0.2">
      <c r="A23" s="31"/>
      <c r="B23" s="26"/>
      <c r="C23" s="26"/>
      <c r="D23" s="26"/>
      <c r="E23" s="26"/>
      <c r="F23" s="28"/>
      <c r="G23" s="47"/>
      <c r="H23" s="19"/>
      <c r="I23" s="19"/>
    </row>
    <row r="24" spans="1:10" ht="28.5" customHeight="1" x14ac:dyDescent="0.2">
      <c r="A24" s="30">
        <v>7</v>
      </c>
      <c r="B24" s="259" t="s">
        <v>181</v>
      </c>
      <c r="C24" s="260"/>
      <c r="D24" s="260"/>
      <c r="E24" s="327"/>
      <c r="F24" s="181" t="s">
        <v>61</v>
      </c>
      <c r="G24" s="147"/>
      <c r="H24" s="32"/>
      <c r="I24" s="84">
        <f>IF(F24="SI", 10%,0)</f>
        <v>0.1</v>
      </c>
      <c r="J24" s="85">
        <f>IF(F24="", 0,I24)</f>
        <v>0.1</v>
      </c>
    </row>
    <row r="25" spans="1:10" ht="6" customHeight="1" x14ac:dyDescent="0.2">
      <c r="A25" s="31"/>
      <c r="B25" s="26"/>
      <c r="C25" s="26"/>
      <c r="D25" s="26"/>
      <c r="E25" s="26"/>
      <c r="F25" s="28"/>
      <c r="G25" s="47"/>
      <c r="H25" s="19"/>
      <c r="I25" s="19"/>
    </row>
    <row r="26" spans="1:10" ht="28.5" customHeight="1" x14ac:dyDescent="0.2">
      <c r="A26" s="30">
        <v>8</v>
      </c>
      <c r="B26" s="259" t="s">
        <v>182</v>
      </c>
      <c r="C26" s="260"/>
      <c r="D26" s="260"/>
      <c r="E26" s="327"/>
      <c r="F26" s="181" t="s">
        <v>61</v>
      </c>
      <c r="G26" s="147"/>
      <c r="H26" s="32"/>
      <c r="I26" s="84">
        <f>IF(F26="SI", 20%,0)</f>
        <v>0.2</v>
      </c>
      <c r="J26" s="85">
        <f>IF(F26="", 0,I26)</f>
        <v>0.2</v>
      </c>
    </row>
    <row r="27" spans="1:10" ht="6" customHeight="1" x14ac:dyDescent="0.2">
      <c r="A27" s="24"/>
      <c r="B27" s="26"/>
      <c r="C27" s="26"/>
      <c r="D27" s="26"/>
      <c r="E27" s="26"/>
      <c r="F27" s="28"/>
      <c r="G27" s="101"/>
      <c r="H27" s="19"/>
      <c r="I27" s="19"/>
    </row>
    <row r="28" spans="1:10" x14ac:dyDescent="0.2">
      <c r="A28" s="27"/>
      <c r="B28" s="19"/>
      <c r="C28" s="19"/>
      <c r="D28" s="19"/>
      <c r="E28" s="19"/>
      <c r="F28" s="19"/>
      <c r="G28" s="27"/>
      <c r="H28" s="34"/>
      <c r="I28" s="19"/>
    </row>
    <row r="29" spans="1:10" ht="12.6" customHeight="1" x14ac:dyDescent="0.2">
      <c r="A29" s="19"/>
      <c r="B29" s="19"/>
      <c r="C29" s="19"/>
      <c r="D29" s="19"/>
      <c r="E29" s="45" t="s">
        <v>52</v>
      </c>
      <c r="F29" s="60">
        <f>(SUM(I14,I16,I20,I22,I24,I26))</f>
        <v>1</v>
      </c>
      <c r="G29" s="19"/>
      <c r="I29" s="277" t="s">
        <v>53</v>
      </c>
    </row>
    <row r="30" spans="1:10" x14ac:dyDescent="0.2">
      <c r="A30" s="19"/>
      <c r="B30" s="19"/>
      <c r="C30" s="19"/>
      <c r="D30" s="19"/>
      <c r="E30" s="19"/>
      <c r="F30" s="19"/>
      <c r="G30" s="19"/>
      <c r="I30" s="277"/>
    </row>
    <row r="31" spans="1:10" x14ac:dyDescent="0.2">
      <c r="A31" s="19"/>
      <c r="B31" s="19"/>
      <c r="C31" s="19"/>
      <c r="D31" s="19"/>
      <c r="E31" s="19"/>
      <c r="F31" s="19"/>
      <c r="G31" s="19"/>
      <c r="I31" s="122">
        <v>0.8</v>
      </c>
    </row>
    <row r="33" spans="2:5" x14ac:dyDescent="0.2">
      <c r="B33" s="336" t="s">
        <v>229</v>
      </c>
      <c r="C33" s="336"/>
      <c r="D33" s="51"/>
      <c r="E33" s="51"/>
    </row>
    <row r="34" spans="2:5" ht="63.6" customHeight="1" x14ac:dyDescent="0.2">
      <c r="B34" s="81"/>
      <c r="C34" s="81"/>
      <c r="D34" s="51"/>
      <c r="E34" s="51"/>
    </row>
    <row r="35" spans="2:5" ht="67.150000000000006" customHeight="1" x14ac:dyDescent="0.2">
      <c r="B35" s="330" t="s">
        <v>227</v>
      </c>
      <c r="C35" s="330"/>
      <c r="D35" s="51"/>
      <c r="E35" s="51"/>
    </row>
    <row r="36" spans="2:5" x14ac:dyDescent="0.2">
      <c r="B36" s="51"/>
      <c r="C36" s="51"/>
      <c r="D36" s="51"/>
    </row>
    <row r="37" spans="2:5" x14ac:dyDescent="0.2">
      <c r="B37" s="51"/>
      <c r="C37" s="51"/>
      <c r="D37" s="51"/>
    </row>
    <row r="1000" spans="1:1" x14ac:dyDescent="0.2">
      <c r="A1000" s="61"/>
    </row>
    <row r="1001" spans="1:1" x14ac:dyDescent="0.2">
      <c r="A1001" s="61"/>
    </row>
  </sheetData>
  <mergeCells count="18">
    <mergeCell ref="B35:C35"/>
    <mergeCell ref="C1:G1"/>
    <mergeCell ref="B26:E26"/>
    <mergeCell ref="B4:G4"/>
    <mergeCell ref="A6:G6"/>
    <mergeCell ref="A7:G7"/>
    <mergeCell ref="B33:C33"/>
    <mergeCell ref="C2:F2"/>
    <mergeCell ref="I29:I30"/>
    <mergeCell ref="A9:G9"/>
    <mergeCell ref="A13:E13"/>
    <mergeCell ref="B16:E16"/>
    <mergeCell ref="B20:E20"/>
    <mergeCell ref="B22:E22"/>
    <mergeCell ref="B24:E24"/>
    <mergeCell ref="B14:E14"/>
    <mergeCell ref="A18:G18"/>
    <mergeCell ref="A17:G17"/>
  </mergeCells>
  <pageMargins left="0.39370078740157483" right="0.39370078740157483" top="0.39370078740157483" bottom="0.39370078740157483" header="0" footer="0"/>
  <pageSetup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'1. Eficaz'!$B$1001</xm:f>
          </x14:formula1>
          <xm:sqref>G14 G16 G20 G22 G24 G26</xm:sqref>
        </x14:dataValidation>
        <x14:dataValidation type="list" allowBlank="1" showInputMessage="1" showErrorMessage="1">
          <x14:formula1>
            <xm:f>'1. Eficaz'!$B$1000</xm:f>
          </x14:formula1>
          <xm:sqref>F14 F16 F20 F22 F24 F26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showGridLines="0" topLeftCell="A16" zoomScaleNormal="100" workbookViewId="0">
      <selection activeCell="I45" sqref="I45"/>
    </sheetView>
  </sheetViews>
  <sheetFormatPr baseColWidth="10" defaultColWidth="11.5703125" defaultRowHeight="12.75" x14ac:dyDescent="0.2"/>
  <cols>
    <col min="1" max="1" width="11.5703125" style="3"/>
    <col min="2" max="2" width="15.140625" style="3" customWidth="1"/>
    <col min="3" max="3" width="20.7109375" style="3" customWidth="1"/>
    <col min="4" max="4" width="11.5703125" style="3" customWidth="1"/>
    <col min="5" max="5" width="11" style="3" customWidth="1"/>
    <col min="6" max="6" width="13" style="3" customWidth="1"/>
    <col min="7" max="7" width="21.7109375" style="3" customWidth="1"/>
    <col min="8" max="8" width="8.42578125" style="3" customWidth="1"/>
    <col min="9" max="16384" width="11.5703125" style="3"/>
  </cols>
  <sheetData>
    <row r="1" spans="1:9" ht="33" customHeight="1" x14ac:dyDescent="0.2">
      <c r="A1" s="57"/>
      <c r="B1" s="57"/>
      <c r="C1" s="265" t="s">
        <v>22</v>
      </c>
      <c r="D1" s="265"/>
      <c r="E1" s="265"/>
      <c r="F1" s="265"/>
      <c r="G1" s="265"/>
    </row>
    <row r="2" spans="1:9" ht="16.149999999999999" customHeight="1" x14ac:dyDescent="0.2">
      <c r="A2" s="254"/>
      <c r="B2" s="94"/>
      <c r="C2" s="285" t="s">
        <v>205</v>
      </c>
      <c r="D2" s="285"/>
      <c r="E2" s="285"/>
      <c r="F2" s="285"/>
      <c r="G2" s="95"/>
      <c r="H2" s="17"/>
      <c r="I2" s="1"/>
    </row>
    <row r="3" spans="1:9" ht="7.9" customHeight="1" thickBot="1" x14ac:dyDescent="0.25">
      <c r="A3" s="254"/>
      <c r="B3" s="2" t="s">
        <v>17</v>
      </c>
      <c r="C3" s="2"/>
      <c r="D3" s="2"/>
      <c r="E3" s="2"/>
      <c r="F3" s="2"/>
      <c r="G3" s="1"/>
      <c r="H3" s="17"/>
      <c r="I3" s="1"/>
    </row>
    <row r="4" spans="1:9" s="77" customFormat="1" ht="19.899999999999999" customHeight="1" thickBot="1" x14ac:dyDescent="0.25">
      <c r="A4" s="182">
        <v>6</v>
      </c>
      <c r="B4" s="340" t="s">
        <v>83</v>
      </c>
      <c r="C4" s="341"/>
      <c r="D4" s="341"/>
      <c r="E4" s="341"/>
      <c r="F4" s="341"/>
      <c r="G4" s="342"/>
      <c r="H4" s="18"/>
      <c r="I4" s="51"/>
    </row>
    <row r="5" spans="1:9" ht="6" customHeight="1" x14ac:dyDescent="0.2">
      <c r="A5" s="153"/>
      <c r="B5" s="153"/>
      <c r="C5" s="153"/>
      <c r="D5" s="153"/>
      <c r="E5" s="153"/>
      <c r="F5" s="153"/>
      <c r="G5" s="153"/>
      <c r="H5" s="1"/>
      <c r="I5" s="1"/>
    </row>
    <row r="6" spans="1:9" ht="40.9" customHeight="1" x14ac:dyDescent="0.2">
      <c r="A6" s="304" t="s">
        <v>84</v>
      </c>
      <c r="B6" s="305"/>
      <c r="C6" s="305"/>
      <c r="D6" s="305"/>
      <c r="E6" s="305"/>
      <c r="F6" s="305"/>
      <c r="G6" s="305"/>
      <c r="H6" s="1"/>
      <c r="I6" s="1"/>
    </row>
    <row r="7" spans="1:9" ht="6" customHeight="1" x14ac:dyDescent="0.2">
      <c r="A7" s="10"/>
      <c r="B7" s="1"/>
      <c r="C7" s="11"/>
      <c r="D7" s="1"/>
      <c r="E7" s="1"/>
      <c r="F7" s="2"/>
      <c r="G7" s="7"/>
      <c r="H7" s="1"/>
      <c r="I7" s="1"/>
    </row>
    <row r="8" spans="1:9" ht="25.15" customHeight="1" x14ac:dyDescent="0.2">
      <c r="A8" s="266" t="s">
        <v>85</v>
      </c>
      <c r="B8" s="266"/>
      <c r="C8" s="266"/>
      <c r="D8" s="266"/>
      <c r="E8" s="266"/>
      <c r="F8" s="266"/>
      <c r="G8" s="266"/>
      <c r="H8" s="1"/>
      <c r="I8" s="1"/>
    </row>
    <row r="9" spans="1:9" ht="28.15" customHeight="1" x14ac:dyDescent="0.2">
      <c r="A9" s="267" t="s">
        <v>209</v>
      </c>
      <c r="B9" s="267"/>
      <c r="C9" s="267"/>
      <c r="D9" s="267"/>
      <c r="E9" s="267"/>
      <c r="F9" s="267"/>
      <c r="G9" s="267"/>
      <c r="H9" s="1"/>
      <c r="I9" s="1"/>
    </row>
    <row r="10" spans="1:9" x14ac:dyDescent="0.2">
      <c r="A10" s="2"/>
      <c r="B10" s="2"/>
      <c r="C10" s="2"/>
      <c r="D10" s="2"/>
      <c r="E10" s="2"/>
      <c r="F10" s="2"/>
      <c r="G10" s="2"/>
      <c r="H10" s="1"/>
      <c r="I10" s="1"/>
    </row>
    <row r="11" spans="1:9" ht="24" customHeight="1" x14ac:dyDescent="0.2">
      <c r="A11" s="351" t="s">
        <v>88</v>
      </c>
      <c r="B11" s="351"/>
      <c r="C11" s="351"/>
      <c r="D11" s="351"/>
      <c r="E11" s="351"/>
      <c r="F11" s="351"/>
      <c r="G11" s="351"/>
      <c r="H11" s="1"/>
      <c r="I11" s="1"/>
    </row>
    <row r="12" spans="1:9" ht="40.9" customHeight="1" x14ac:dyDescent="0.2">
      <c r="A12" s="264" t="s">
        <v>210</v>
      </c>
      <c r="B12" s="264"/>
      <c r="C12" s="264"/>
      <c r="D12" s="264"/>
      <c r="E12" s="264"/>
      <c r="F12" s="264"/>
      <c r="G12" s="264"/>
      <c r="H12" s="1"/>
      <c r="I12" s="1"/>
    </row>
    <row r="13" spans="1:9" x14ac:dyDescent="0.2">
      <c r="A13" s="2"/>
      <c r="B13" s="4"/>
      <c r="C13" s="4"/>
      <c r="D13" s="2"/>
      <c r="E13" s="2"/>
      <c r="F13" s="2"/>
      <c r="G13" s="2"/>
      <c r="H13" s="1"/>
      <c r="I13" s="135"/>
    </row>
    <row r="14" spans="1:9" s="177" customFormat="1" ht="27.6" customHeight="1" x14ac:dyDescent="0.2">
      <c r="A14" s="364" t="s">
        <v>201</v>
      </c>
      <c r="B14" s="364"/>
      <c r="C14" s="365"/>
      <c r="D14" s="141" t="s">
        <v>61</v>
      </c>
      <c r="E14" s="141"/>
      <c r="F14" s="8"/>
      <c r="G14" s="8"/>
      <c r="H14" s="183">
        <f>IF(D14="SI", 50%,0)</f>
        <v>0.5</v>
      </c>
      <c r="I14" s="184"/>
    </row>
    <row r="15" spans="1:9" x14ac:dyDescent="0.2">
      <c r="A15" s="2"/>
      <c r="B15" s="4"/>
      <c r="C15" s="4"/>
      <c r="D15" s="2"/>
      <c r="E15" s="2"/>
      <c r="F15" s="2"/>
      <c r="G15" s="2"/>
      <c r="H15" s="1"/>
      <c r="I15" s="135"/>
    </row>
    <row r="16" spans="1:9" ht="16.899999999999999" customHeight="1" x14ac:dyDescent="0.2">
      <c r="A16" s="351" t="s">
        <v>9</v>
      </c>
      <c r="B16" s="351"/>
      <c r="C16" s="351"/>
      <c r="D16" s="351"/>
      <c r="E16" s="351"/>
      <c r="F16" s="351"/>
      <c r="G16" s="351"/>
      <c r="H16" s="1"/>
      <c r="I16" s="135"/>
    </row>
    <row r="17" spans="1:9" ht="6" customHeight="1" x14ac:dyDescent="0.2">
      <c r="A17" s="352"/>
      <c r="B17" s="352"/>
      <c r="C17" s="352"/>
      <c r="D17" s="5"/>
      <c r="E17" s="5"/>
      <c r="F17" s="5"/>
      <c r="G17" s="5"/>
      <c r="H17" s="112"/>
      <c r="I17" s="136"/>
    </row>
    <row r="18" spans="1:9" x14ac:dyDescent="0.2">
      <c r="A18" s="353" t="s">
        <v>11</v>
      </c>
      <c r="B18" s="353"/>
      <c r="C18" s="353"/>
      <c r="D18" s="1"/>
      <c r="E18" s="1"/>
      <c r="F18" s="2"/>
      <c r="G18" s="1"/>
      <c r="H18" s="112"/>
      <c r="I18" s="136"/>
    </row>
    <row r="19" spans="1:9" ht="5.45" customHeight="1" x14ac:dyDescent="0.2">
      <c r="A19" s="2"/>
      <c r="B19" s="2"/>
      <c r="C19" s="2"/>
      <c r="D19" s="2"/>
      <c r="E19" s="2"/>
      <c r="F19" s="2"/>
      <c r="G19" s="46"/>
      <c r="H19" s="112"/>
      <c r="I19" s="137"/>
    </row>
    <row r="20" spans="1:9" ht="26.45" customHeight="1" x14ac:dyDescent="0.2">
      <c r="A20" s="343" t="s">
        <v>2</v>
      </c>
      <c r="B20" s="344"/>
      <c r="C20" s="344"/>
      <c r="D20" s="344"/>
      <c r="E20" s="344"/>
      <c r="F20" s="348" t="s">
        <v>3</v>
      </c>
      <c r="G20" s="348"/>
      <c r="H20" s="112"/>
      <c r="I20" s="137"/>
    </row>
    <row r="21" spans="1:9" ht="12.75" customHeight="1" x14ac:dyDescent="0.2">
      <c r="A21" s="345" t="s">
        <v>211</v>
      </c>
      <c r="B21" s="346"/>
      <c r="C21" s="346"/>
      <c r="D21" s="346"/>
      <c r="E21" s="347"/>
      <c r="F21" s="349" t="s">
        <v>212</v>
      </c>
      <c r="G21" s="350"/>
      <c r="H21" s="227"/>
      <c r="I21" s="137"/>
    </row>
    <row r="22" spans="1:9" ht="27.75" customHeight="1" x14ac:dyDescent="0.2">
      <c r="A22" s="345" t="s">
        <v>213</v>
      </c>
      <c r="B22" s="346"/>
      <c r="C22" s="346"/>
      <c r="D22" s="346"/>
      <c r="E22" s="347"/>
      <c r="F22" s="349" t="s">
        <v>214</v>
      </c>
      <c r="G22" s="350"/>
      <c r="H22" s="1"/>
      <c r="I22" s="135"/>
    </row>
    <row r="23" spans="1:9" ht="12.75" customHeight="1" x14ac:dyDescent="0.2">
      <c r="A23" s="345" t="s">
        <v>215</v>
      </c>
      <c r="B23" s="346"/>
      <c r="C23" s="346"/>
      <c r="D23" s="346"/>
      <c r="E23" s="347"/>
      <c r="F23" s="349"/>
      <c r="G23" s="350"/>
      <c r="H23" s="1"/>
      <c r="I23" s="135"/>
    </row>
    <row r="24" spans="1:9" ht="28.5" customHeight="1" x14ac:dyDescent="0.2">
      <c r="A24" s="345" t="s">
        <v>216</v>
      </c>
      <c r="B24" s="346"/>
      <c r="C24" s="346"/>
      <c r="D24" s="346"/>
      <c r="E24" s="347"/>
      <c r="F24" s="349" t="s">
        <v>217</v>
      </c>
      <c r="G24" s="350"/>
      <c r="H24" s="1"/>
      <c r="I24" s="135"/>
    </row>
    <row r="25" spans="1:9" ht="24" customHeight="1" x14ac:dyDescent="0.2">
      <c r="A25" s="337" t="s">
        <v>218</v>
      </c>
      <c r="B25" s="338"/>
      <c r="C25" s="338"/>
      <c r="D25" s="338"/>
      <c r="E25" s="339"/>
      <c r="F25" s="349"/>
      <c r="G25" s="350"/>
      <c r="H25" s="1"/>
      <c r="I25" s="135"/>
    </row>
    <row r="26" spans="1:9" ht="12.75" customHeight="1" x14ac:dyDescent="0.2">
      <c r="A26" s="337" t="s">
        <v>219</v>
      </c>
      <c r="B26" s="338"/>
      <c r="C26" s="338"/>
      <c r="D26" s="338"/>
      <c r="E26" s="339"/>
      <c r="F26" s="349"/>
      <c r="G26" s="350"/>
      <c r="H26" s="1"/>
      <c r="I26" s="135"/>
    </row>
    <row r="27" spans="1:9" x14ac:dyDescent="0.2">
      <c r="A27" s="185"/>
      <c r="B27" s="2"/>
      <c r="C27" s="2"/>
      <c r="D27" s="2"/>
      <c r="E27" s="2"/>
      <c r="F27" s="2"/>
      <c r="G27" s="5"/>
      <c r="H27" s="1"/>
      <c r="I27" s="135"/>
    </row>
    <row r="28" spans="1:9" ht="16.899999999999999" customHeight="1" x14ac:dyDescent="0.2">
      <c r="A28" s="351" t="s">
        <v>10</v>
      </c>
      <c r="B28" s="351"/>
      <c r="C28" s="351"/>
      <c r="D28" s="351"/>
      <c r="E28" s="351"/>
      <c r="F28" s="351"/>
      <c r="G28" s="351"/>
      <c r="H28" s="1"/>
      <c r="I28" s="135"/>
    </row>
    <row r="29" spans="1:9" x14ac:dyDescent="0.2">
      <c r="A29" s="2"/>
      <c r="B29" s="2"/>
      <c r="C29" s="2"/>
      <c r="D29" s="2"/>
      <c r="E29" s="2"/>
      <c r="F29" s="2"/>
      <c r="G29" s="40"/>
      <c r="H29" s="1"/>
      <c r="I29" s="138"/>
    </row>
    <row r="30" spans="1:9" ht="16.899999999999999" customHeight="1" x14ac:dyDescent="0.2">
      <c r="A30" s="360" t="s">
        <v>89</v>
      </c>
      <c r="B30" s="360"/>
      <c r="C30" s="360"/>
      <c r="D30" s="360"/>
      <c r="E30" s="360"/>
      <c r="F30" s="360"/>
      <c r="G30" s="360"/>
      <c r="H30" s="1"/>
      <c r="I30" s="138"/>
    </row>
    <row r="31" spans="1:9" ht="15.6" customHeight="1" x14ac:dyDescent="0.2">
      <c r="A31" s="366" t="s">
        <v>203</v>
      </c>
      <c r="B31" s="366"/>
      <c r="C31" s="366"/>
      <c r="D31" s="366"/>
      <c r="E31" s="366"/>
      <c r="F31" s="366"/>
      <c r="G31" s="366"/>
      <c r="H31" s="1"/>
      <c r="I31" s="138"/>
    </row>
    <row r="32" spans="1:9" x14ac:dyDescent="0.2">
      <c r="A32" s="337" t="s">
        <v>220</v>
      </c>
      <c r="B32" s="338"/>
      <c r="C32" s="338"/>
      <c r="D32" s="338"/>
      <c r="E32" s="338"/>
      <c r="F32" s="338"/>
      <c r="G32" s="339"/>
      <c r="H32" s="1"/>
      <c r="I32" s="138"/>
    </row>
    <row r="33" spans="1:9" ht="27" customHeight="1" x14ac:dyDescent="0.2">
      <c r="A33" s="329" t="s">
        <v>90</v>
      </c>
      <c r="B33" s="354"/>
      <c r="C33" s="354"/>
      <c r="D33" s="354"/>
      <c r="E33" s="354"/>
      <c r="F33" s="354"/>
      <c r="G33" s="354"/>
      <c r="H33" s="1"/>
      <c r="I33" s="135"/>
    </row>
    <row r="34" spans="1:9" ht="65.45" customHeight="1" x14ac:dyDescent="0.2">
      <c r="A34" s="355" t="s">
        <v>221</v>
      </c>
      <c r="B34" s="355"/>
      <c r="C34" s="355"/>
      <c r="D34" s="355"/>
      <c r="E34" s="355"/>
      <c r="F34" s="355"/>
      <c r="G34" s="355"/>
      <c r="H34" s="1"/>
      <c r="I34" s="135"/>
    </row>
    <row r="35" spans="1:9" x14ac:dyDescent="0.2">
      <c r="A35" s="2"/>
      <c r="B35" s="4"/>
      <c r="C35" s="4"/>
      <c r="D35" s="2"/>
      <c r="E35" s="2"/>
      <c r="F35" s="2"/>
      <c r="G35" s="2"/>
      <c r="H35" s="1"/>
      <c r="I35" s="135"/>
    </row>
    <row r="36" spans="1:9" s="177" customFormat="1" ht="44.45" customHeight="1" x14ac:dyDescent="0.2">
      <c r="A36" s="362" t="s">
        <v>202</v>
      </c>
      <c r="B36" s="362"/>
      <c r="C36" s="363"/>
      <c r="D36" s="141" t="s">
        <v>61</v>
      </c>
      <c r="E36" s="141"/>
      <c r="F36" s="8"/>
      <c r="G36" s="8"/>
      <c r="H36" s="183">
        <f>IF(D36="SI", 50%,0)</f>
        <v>0.5</v>
      </c>
      <c r="I36" s="184"/>
    </row>
    <row r="37" spans="1:9" s="177" customFormat="1" x14ac:dyDescent="0.2">
      <c r="A37" s="8"/>
      <c r="B37" s="133"/>
      <c r="C37" s="133"/>
      <c r="D37" s="2"/>
      <c r="E37" s="2"/>
      <c r="F37" s="8"/>
      <c r="G37" s="8"/>
      <c r="H37" s="134"/>
      <c r="I37" s="139"/>
    </row>
    <row r="38" spans="1:9" s="186" customFormat="1" ht="13.15" customHeight="1" x14ac:dyDescent="0.2">
      <c r="A38" s="356" t="s">
        <v>91</v>
      </c>
      <c r="B38" s="356"/>
      <c r="C38" s="356"/>
      <c r="D38" s="356"/>
      <c r="E38" s="356"/>
      <c r="F38" s="356"/>
      <c r="G38" s="356"/>
      <c r="H38" s="71"/>
      <c r="I38" s="140"/>
    </row>
    <row r="39" spans="1:9" ht="21" customHeight="1" x14ac:dyDescent="0.2">
      <c r="A39" s="357" t="s">
        <v>92</v>
      </c>
      <c r="B39" s="358"/>
      <c r="C39" s="358"/>
      <c r="D39" s="358"/>
      <c r="E39" s="358"/>
      <c r="F39" s="358"/>
      <c r="G39" s="358"/>
      <c r="H39" s="1"/>
      <c r="I39" s="1"/>
    </row>
    <row r="40" spans="1:9" ht="19.149999999999999" customHeight="1" x14ac:dyDescent="0.2">
      <c r="A40" s="329" t="s">
        <v>31</v>
      </c>
      <c r="B40" s="329"/>
      <c r="C40" s="329"/>
      <c r="D40" s="329"/>
      <c r="E40" s="329"/>
      <c r="F40" s="329"/>
      <c r="G40" s="329"/>
      <c r="H40" s="1"/>
      <c r="I40" s="1"/>
    </row>
    <row r="41" spans="1:9" ht="66.599999999999994" customHeight="1" x14ac:dyDescent="0.2">
      <c r="A41" s="355" t="s">
        <v>222</v>
      </c>
      <c r="B41" s="355"/>
      <c r="C41" s="355"/>
      <c r="D41" s="355"/>
      <c r="E41" s="355"/>
      <c r="F41" s="355"/>
      <c r="G41" s="355"/>
      <c r="H41" s="1"/>
      <c r="I41" s="1"/>
    </row>
    <row r="42" spans="1:9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9" ht="33" customHeight="1" x14ac:dyDescent="0.2">
      <c r="A43" s="357" t="s">
        <v>204</v>
      </c>
      <c r="B43" s="358"/>
      <c r="C43" s="358"/>
      <c r="D43" s="358"/>
      <c r="E43" s="358"/>
      <c r="F43" s="358"/>
      <c r="G43" s="358"/>
      <c r="H43" s="1"/>
      <c r="I43" s="1"/>
    </row>
    <row r="44" spans="1:9" ht="21.6" customHeight="1" x14ac:dyDescent="0.2">
      <c r="A44" s="329" t="s">
        <v>169</v>
      </c>
      <c r="B44" s="329"/>
      <c r="C44" s="329"/>
      <c r="D44" s="329"/>
      <c r="E44" s="329"/>
      <c r="F44" s="329"/>
      <c r="G44" s="329"/>
      <c r="H44" s="1"/>
      <c r="I44" s="1"/>
    </row>
    <row r="45" spans="1:9" ht="78.599999999999994" customHeight="1" x14ac:dyDescent="0.2">
      <c r="A45" s="359"/>
      <c r="B45" s="359"/>
      <c r="C45" s="359"/>
      <c r="D45" s="359"/>
      <c r="E45" s="359"/>
      <c r="F45" s="359"/>
      <c r="G45" s="359"/>
      <c r="H45" s="1"/>
      <c r="I45" s="1"/>
    </row>
    <row r="46" spans="1:9" x14ac:dyDescent="0.2">
      <c r="A46" s="1"/>
      <c r="B46" s="1"/>
      <c r="C46" s="1"/>
      <c r="D46" s="1"/>
      <c r="E46" s="1"/>
      <c r="F46" s="1"/>
      <c r="G46" s="1"/>
      <c r="H46" s="1"/>
      <c r="I46" s="1"/>
    </row>
    <row r="47" spans="1:9" ht="24.6" customHeight="1" x14ac:dyDescent="0.2">
      <c r="A47" s="357" t="s">
        <v>168</v>
      </c>
      <c r="B47" s="358"/>
      <c r="C47" s="358"/>
      <c r="D47" s="358"/>
      <c r="E47" s="358"/>
      <c r="F47" s="358"/>
      <c r="G47" s="358"/>
      <c r="H47" s="1"/>
      <c r="I47" s="1"/>
    </row>
    <row r="48" spans="1:9" ht="21.6" customHeight="1" x14ac:dyDescent="0.2">
      <c r="A48" s="329" t="s">
        <v>170</v>
      </c>
      <c r="B48" s="329"/>
      <c r="C48" s="329"/>
      <c r="D48" s="329"/>
      <c r="E48" s="329"/>
      <c r="F48" s="329"/>
      <c r="G48" s="329"/>
      <c r="H48" s="1"/>
      <c r="I48" s="1"/>
    </row>
    <row r="49" spans="1:9" ht="57" customHeight="1" x14ac:dyDescent="0.2">
      <c r="A49" s="264" t="s">
        <v>223</v>
      </c>
      <c r="B49" s="264"/>
      <c r="C49" s="264"/>
      <c r="D49" s="264"/>
      <c r="E49" s="264"/>
      <c r="F49" s="264"/>
      <c r="G49" s="264"/>
    </row>
    <row r="50" spans="1:9" x14ac:dyDescent="0.2">
      <c r="A50" s="159"/>
      <c r="B50" s="153"/>
      <c r="C50" s="153"/>
      <c r="D50" s="153"/>
      <c r="E50" s="153"/>
      <c r="F50" s="153"/>
      <c r="G50" s="159"/>
      <c r="H50" s="187"/>
      <c r="I50" s="153"/>
    </row>
    <row r="51" spans="1:9" ht="12.6" customHeight="1" x14ac:dyDescent="0.2">
      <c r="A51" s="153"/>
      <c r="B51" s="153"/>
      <c r="C51" s="153"/>
      <c r="D51" s="153"/>
      <c r="E51" s="188" t="s">
        <v>52</v>
      </c>
      <c r="F51" s="189">
        <f>H14+H36</f>
        <v>1</v>
      </c>
      <c r="G51" s="153"/>
      <c r="I51" s="361" t="s">
        <v>53</v>
      </c>
    </row>
    <row r="52" spans="1:9" x14ac:dyDescent="0.2">
      <c r="A52" s="153"/>
      <c r="B52" s="153"/>
      <c r="C52" s="153"/>
      <c r="D52" s="153"/>
      <c r="E52" s="153"/>
      <c r="F52" s="153"/>
      <c r="G52" s="153"/>
      <c r="I52" s="361"/>
    </row>
    <row r="53" spans="1:9" x14ac:dyDescent="0.2">
      <c r="A53" s="153"/>
      <c r="B53" s="153"/>
      <c r="C53" s="153"/>
      <c r="D53" s="153"/>
      <c r="E53" s="153"/>
      <c r="F53" s="153"/>
      <c r="G53" s="153"/>
      <c r="I53" s="190">
        <v>0.5</v>
      </c>
    </row>
    <row r="56" spans="1:9" x14ac:dyDescent="0.2">
      <c r="A56" s="336" t="s">
        <v>229</v>
      </c>
      <c r="B56" s="336"/>
      <c r="C56" s="336"/>
      <c r="D56" s="51"/>
    </row>
    <row r="57" spans="1:9" ht="60.6" customHeight="1" x14ac:dyDescent="0.2">
      <c r="A57" s="242"/>
      <c r="B57" s="242"/>
      <c r="C57" s="242"/>
      <c r="D57" s="51"/>
    </row>
    <row r="58" spans="1:9" ht="68.45" customHeight="1" x14ac:dyDescent="0.2">
      <c r="A58" s="330" t="s">
        <v>227</v>
      </c>
      <c r="B58" s="330"/>
      <c r="C58" s="330"/>
      <c r="D58" s="57"/>
    </row>
    <row r="59" spans="1:9" x14ac:dyDescent="0.2">
      <c r="A59" s="51"/>
      <c r="B59" s="51"/>
      <c r="C59" s="51"/>
      <c r="D59" s="51"/>
    </row>
    <row r="60" spans="1:9" x14ac:dyDescent="0.2">
      <c r="A60" s="51"/>
      <c r="B60" s="51"/>
      <c r="C60" s="51"/>
      <c r="D60" s="51"/>
    </row>
  </sheetData>
  <mergeCells count="48">
    <mergeCell ref="I51:I52"/>
    <mergeCell ref="F24:G24"/>
    <mergeCell ref="F25:G25"/>
    <mergeCell ref="A36:C36"/>
    <mergeCell ref="A14:C14"/>
    <mergeCell ref="F22:G22"/>
    <mergeCell ref="F23:G23"/>
    <mergeCell ref="F26:G26"/>
    <mergeCell ref="A43:G43"/>
    <mergeCell ref="A26:E26"/>
    <mergeCell ref="A32:G32"/>
    <mergeCell ref="A28:G28"/>
    <mergeCell ref="A31:G31"/>
    <mergeCell ref="A22:E22"/>
    <mergeCell ref="A23:E23"/>
    <mergeCell ref="A24:E24"/>
    <mergeCell ref="A58:C58"/>
    <mergeCell ref="A57:C57"/>
    <mergeCell ref="A16:G16"/>
    <mergeCell ref="A49:G49"/>
    <mergeCell ref="A33:G33"/>
    <mergeCell ref="A34:G34"/>
    <mergeCell ref="A38:G38"/>
    <mergeCell ref="A39:G39"/>
    <mergeCell ref="A44:G44"/>
    <mergeCell ref="A45:G45"/>
    <mergeCell ref="A48:G48"/>
    <mergeCell ref="A40:G40"/>
    <mergeCell ref="A41:G41"/>
    <mergeCell ref="A47:G47"/>
    <mergeCell ref="A56:C56"/>
    <mergeCell ref="A30:G30"/>
    <mergeCell ref="A25:E25"/>
    <mergeCell ref="B4:G4"/>
    <mergeCell ref="C1:G1"/>
    <mergeCell ref="A20:E20"/>
    <mergeCell ref="A21:E21"/>
    <mergeCell ref="F20:G20"/>
    <mergeCell ref="F21:G21"/>
    <mergeCell ref="A6:G6"/>
    <mergeCell ref="A8:G8"/>
    <mergeCell ref="A9:G9"/>
    <mergeCell ref="A11:G11"/>
    <mergeCell ref="A2:A3"/>
    <mergeCell ref="A12:G12"/>
    <mergeCell ref="C2:F2"/>
    <mergeCell ref="A17:C17"/>
    <mergeCell ref="A18:C18"/>
  </mergeCells>
  <pageMargins left="0.39370078740157483" right="0.39370078740157483" top="0.39370078740157483" bottom="0.39370078740157483" header="0" footer="0"/>
  <pageSetup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'1. Eficaz'!$B$1000</xm:f>
          </x14:formula1>
          <xm:sqref>D14 D36:D37</xm:sqref>
        </x14:dataValidation>
        <x14:dataValidation type="list" allowBlank="1" showInputMessage="1" showErrorMessage="1">
          <x14:formula1>
            <xm:f>'1. Eficaz'!$B$1001</xm:f>
          </x14:formula1>
          <xm:sqref>E14 E36:E37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1"/>
  <sheetViews>
    <sheetView showGridLines="0" topLeftCell="A7" workbookViewId="0">
      <selection activeCell="L24" sqref="L24"/>
    </sheetView>
  </sheetViews>
  <sheetFormatPr baseColWidth="10" defaultRowHeight="12.75" x14ac:dyDescent="0.2"/>
  <cols>
    <col min="1" max="1" width="7.140625" customWidth="1"/>
    <col min="2" max="2" width="12.140625" customWidth="1"/>
    <col min="3" max="3" width="29.28515625" customWidth="1"/>
    <col min="4" max="4" width="5" customWidth="1"/>
    <col min="5" max="5" width="20.42578125" customWidth="1"/>
    <col min="8" max="8" width="3.7109375" customWidth="1"/>
    <col min="11" max="11" width="3" customWidth="1"/>
  </cols>
  <sheetData>
    <row r="1" spans="1:12" ht="27.6" customHeight="1" x14ac:dyDescent="0.2">
      <c r="A1" s="57"/>
      <c r="B1" s="13"/>
      <c r="C1" s="265" t="s">
        <v>22</v>
      </c>
      <c r="D1" s="265"/>
      <c r="E1" s="265"/>
      <c r="F1" s="265"/>
      <c r="G1" s="265"/>
    </row>
    <row r="2" spans="1:12" ht="13.15" customHeight="1" x14ac:dyDescent="0.2">
      <c r="A2" s="39"/>
      <c r="B2" s="94"/>
      <c r="C2" s="285" t="s">
        <v>205</v>
      </c>
      <c r="D2" s="285"/>
      <c r="E2" s="285"/>
      <c r="F2" s="285"/>
      <c r="G2" s="95"/>
      <c r="I2" s="17"/>
      <c r="J2" s="1"/>
    </row>
    <row r="3" spans="1:12" ht="6.95" customHeight="1" thickBot="1" x14ac:dyDescent="0.25">
      <c r="A3" s="19"/>
      <c r="B3" s="19"/>
      <c r="C3" s="19"/>
      <c r="D3" s="19"/>
      <c r="E3" s="19"/>
      <c r="F3" s="19"/>
      <c r="G3" s="19"/>
      <c r="I3" s="19"/>
      <c r="J3" s="19"/>
    </row>
    <row r="4" spans="1:12" ht="41.25" customHeight="1" thickBot="1" x14ac:dyDescent="0.25">
      <c r="A4" s="44">
        <v>7</v>
      </c>
      <c r="B4" s="333" t="s">
        <v>96</v>
      </c>
      <c r="C4" s="334"/>
      <c r="D4" s="334"/>
      <c r="E4" s="334"/>
      <c r="F4" s="334"/>
      <c r="G4" s="335"/>
      <c r="I4" s="59" t="s">
        <v>184</v>
      </c>
      <c r="J4" s="19"/>
    </row>
    <row r="5" spans="1:12" ht="9.6" customHeight="1" x14ac:dyDescent="0.2">
      <c r="A5" s="19"/>
      <c r="B5" s="19"/>
      <c r="C5" s="19"/>
      <c r="D5" s="19"/>
      <c r="E5" s="19"/>
      <c r="F5" s="19"/>
      <c r="G5" s="19"/>
      <c r="I5" s="59"/>
      <c r="J5" s="19"/>
    </row>
    <row r="6" spans="1:12" ht="21" customHeight="1" x14ac:dyDescent="0.2">
      <c r="A6" s="266" t="s">
        <v>85</v>
      </c>
      <c r="B6" s="266"/>
      <c r="C6" s="266"/>
      <c r="D6" s="266"/>
      <c r="E6" s="266"/>
      <c r="F6" s="266"/>
      <c r="G6" s="266"/>
      <c r="I6" s="59"/>
      <c r="J6" s="19"/>
    </row>
    <row r="7" spans="1:12" ht="21" customHeight="1" x14ac:dyDescent="0.2">
      <c r="A7" s="267" t="str">
        <f>'Datos Grales'!A13:F13</f>
        <v>Normas para la ejecución del programa de protección a personas mexicanas en el exterior (Versión 3)</v>
      </c>
      <c r="B7" s="267"/>
      <c r="C7" s="267"/>
      <c r="D7" s="267"/>
      <c r="E7" s="267"/>
      <c r="F7" s="267"/>
      <c r="G7" s="267"/>
      <c r="I7" s="59"/>
      <c r="J7" s="19"/>
    </row>
    <row r="8" spans="1:12" ht="6" customHeight="1" x14ac:dyDescent="0.2">
      <c r="A8" s="19"/>
      <c r="B8" s="19"/>
      <c r="C8" s="19"/>
      <c r="D8" s="19"/>
      <c r="E8" s="19"/>
      <c r="F8" s="19"/>
      <c r="G8" s="19"/>
      <c r="I8" s="59"/>
      <c r="J8" s="19"/>
    </row>
    <row r="9" spans="1:12" ht="31.5" customHeight="1" x14ac:dyDescent="0.2">
      <c r="A9" s="268" t="s">
        <v>97</v>
      </c>
      <c r="B9" s="269"/>
      <c r="C9" s="269"/>
      <c r="D9" s="269"/>
      <c r="E9" s="269"/>
      <c r="F9" s="269"/>
      <c r="G9" s="269"/>
      <c r="I9" s="59"/>
      <c r="J9" s="19"/>
    </row>
    <row r="10" spans="1:12" ht="6" customHeight="1" x14ac:dyDescent="0.2">
      <c r="A10" s="50"/>
      <c r="B10" s="50"/>
      <c r="C10" s="50"/>
      <c r="D10" s="50"/>
      <c r="E10" s="50"/>
      <c r="F10" s="19"/>
      <c r="G10" s="19"/>
      <c r="I10" s="41"/>
      <c r="J10" s="19"/>
    </row>
    <row r="11" spans="1:12" ht="27.6" customHeight="1" x14ac:dyDescent="0.2">
      <c r="A11" s="49" t="s">
        <v>101</v>
      </c>
      <c r="B11" s="19"/>
      <c r="C11" s="19"/>
      <c r="D11" s="19"/>
      <c r="E11" s="19"/>
      <c r="F11" s="19"/>
      <c r="G11" s="19"/>
      <c r="I11" s="74" t="s">
        <v>27</v>
      </c>
      <c r="J11" s="19"/>
    </row>
    <row r="12" spans="1:12" ht="8.4499999999999993" customHeight="1" x14ac:dyDescent="0.2">
      <c r="A12" s="19"/>
      <c r="B12" s="19"/>
      <c r="C12" s="19"/>
      <c r="D12" s="19"/>
      <c r="E12" s="19"/>
      <c r="F12" s="19"/>
      <c r="G12" s="19"/>
      <c r="I12" s="73"/>
      <c r="J12" s="19"/>
    </row>
    <row r="13" spans="1:12" ht="12.6" customHeight="1" x14ac:dyDescent="0.2">
      <c r="A13" s="325"/>
      <c r="B13" s="325"/>
      <c r="C13" s="325"/>
      <c r="D13" s="325"/>
      <c r="E13" s="326"/>
      <c r="F13" s="16" t="s">
        <v>14</v>
      </c>
      <c r="G13" s="16" t="s">
        <v>15</v>
      </c>
      <c r="I13" s="73"/>
      <c r="J13" s="19"/>
    </row>
    <row r="14" spans="1:12" ht="28.5" customHeight="1" x14ac:dyDescent="0.2">
      <c r="A14" s="30">
        <v>1</v>
      </c>
      <c r="B14" s="259" t="s">
        <v>232</v>
      </c>
      <c r="C14" s="260"/>
      <c r="D14" s="260"/>
      <c r="E14" s="327"/>
      <c r="F14" s="146" t="s">
        <v>61</v>
      </c>
      <c r="G14" s="147"/>
      <c r="I14" s="84">
        <f>IF(F14="SI", 34%,0)</f>
        <v>0.34</v>
      </c>
      <c r="J14" s="85">
        <f>IF(F14="", 0,I14)</f>
        <v>0.34</v>
      </c>
    </row>
    <row r="15" spans="1:12" ht="22.9" customHeight="1" x14ac:dyDescent="0.2">
      <c r="A15" s="329" t="s">
        <v>160</v>
      </c>
      <c r="B15" s="329"/>
      <c r="C15" s="329"/>
      <c r="D15" s="329"/>
      <c r="E15" s="329"/>
      <c r="F15" s="329"/>
      <c r="G15" s="329"/>
      <c r="I15" s="1"/>
      <c r="J15" s="1"/>
    </row>
    <row r="16" spans="1:12" ht="25.9" customHeight="1" x14ac:dyDescent="0.2">
      <c r="A16" s="328" t="s">
        <v>231</v>
      </c>
      <c r="B16" s="328"/>
      <c r="C16" s="328"/>
      <c r="D16" s="328"/>
      <c r="E16" s="328"/>
      <c r="F16" s="328"/>
      <c r="G16" s="328"/>
      <c r="L16" s="61" t="s">
        <v>200</v>
      </c>
    </row>
    <row r="17" spans="1:10" ht="6" customHeight="1" x14ac:dyDescent="0.2">
      <c r="A17" s="31"/>
      <c r="B17" s="26"/>
      <c r="C17" s="26"/>
      <c r="D17" s="26"/>
      <c r="E17" s="26"/>
      <c r="F17" s="28"/>
      <c r="G17" s="47"/>
      <c r="I17" s="19"/>
      <c r="J17" s="19"/>
    </row>
    <row r="18" spans="1:10" ht="28.5" customHeight="1" x14ac:dyDescent="0.2">
      <c r="A18" s="30">
        <v>2</v>
      </c>
      <c r="B18" s="259" t="s">
        <v>233</v>
      </c>
      <c r="C18" s="260"/>
      <c r="D18" s="260"/>
      <c r="E18" s="327"/>
      <c r="F18" s="146" t="s">
        <v>61</v>
      </c>
      <c r="G18" s="147"/>
      <c r="I18" s="84">
        <f>IF(F18="SI", 33%,0)</f>
        <v>0.33</v>
      </c>
      <c r="J18" s="85">
        <f>IF(F18="", 0,I18)</f>
        <v>0.33</v>
      </c>
    </row>
    <row r="19" spans="1:10" ht="22.9" customHeight="1" x14ac:dyDescent="0.2">
      <c r="A19" s="329" t="s">
        <v>161</v>
      </c>
      <c r="B19" s="329"/>
      <c r="C19" s="329"/>
      <c r="D19" s="329"/>
      <c r="E19" s="329"/>
      <c r="F19" s="329"/>
      <c r="G19" s="329"/>
      <c r="I19" s="1"/>
      <c r="J19" s="1"/>
    </row>
    <row r="20" spans="1:10" ht="25.9" customHeight="1" x14ac:dyDescent="0.2">
      <c r="A20" s="359"/>
      <c r="B20" s="359"/>
      <c r="C20" s="359"/>
      <c r="D20" s="359"/>
      <c r="E20" s="359"/>
      <c r="F20" s="359"/>
      <c r="G20" s="359"/>
    </row>
    <row r="21" spans="1:10" ht="6" customHeight="1" x14ac:dyDescent="0.2">
      <c r="A21" s="31"/>
      <c r="B21" s="26"/>
      <c r="C21" s="26"/>
      <c r="D21" s="26"/>
      <c r="E21" s="26"/>
      <c r="F21" s="28"/>
      <c r="G21" s="47"/>
      <c r="I21" s="19"/>
      <c r="J21" s="19"/>
    </row>
    <row r="22" spans="1:10" ht="43.5" customHeight="1" x14ac:dyDescent="0.2">
      <c r="A22" s="30">
        <v>3</v>
      </c>
      <c r="B22" s="259" t="s">
        <v>183</v>
      </c>
      <c r="C22" s="260"/>
      <c r="D22" s="260"/>
      <c r="E22" s="327"/>
      <c r="F22" s="146" t="s">
        <v>61</v>
      </c>
      <c r="G22" s="147"/>
      <c r="I22" s="84">
        <f>IF(F22="SI", 33%,0)</f>
        <v>0.33</v>
      </c>
      <c r="J22" s="85">
        <f>IF(F22="", 0,I22)</f>
        <v>0.33</v>
      </c>
    </row>
    <row r="23" spans="1:10" ht="22.9" customHeight="1" x14ac:dyDescent="0.2">
      <c r="A23" s="329" t="s">
        <v>161</v>
      </c>
      <c r="B23" s="329"/>
      <c r="C23" s="329"/>
      <c r="D23" s="329"/>
      <c r="E23" s="329"/>
      <c r="F23" s="329"/>
      <c r="G23" s="329"/>
      <c r="I23" s="1"/>
      <c r="J23" s="1"/>
    </row>
    <row r="24" spans="1:10" ht="41.25" customHeight="1" x14ac:dyDescent="0.2">
      <c r="A24" s="359" t="s">
        <v>236</v>
      </c>
      <c r="B24" s="359"/>
      <c r="C24" s="359"/>
      <c r="D24" s="359"/>
      <c r="E24" s="359"/>
      <c r="F24" s="359"/>
      <c r="G24" s="359"/>
    </row>
    <row r="25" spans="1:10" x14ac:dyDescent="0.2">
      <c r="A25" s="19"/>
      <c r="B25" s="19"/>
      <c r="C25" s="19"/>
      <c r="D25" s="19"/>
      <c r="E25" s="19"/>
      <c r="F25" s="19"/>
      <c r="G25" s="19"/>
      <c r="I25" s="34"/>
      <c r="J25" s="19"/>
    </row>
    <row r="26" spans="1:10" ht="12.6" customHeight="1" x14ac:dyDescent="0.2">
      <c r="A26" s="19"/>
      <c r="B26" s="19"/>
      <c r="C26" s="19"/>
      <c r="D26" s="19"/>
      <c r="E26" s="45" t="s">
        <v>52</v>
      </c>
      <c r="F26" s="60">
        <f>(SUM(J14,J18,J22))</f>
        <v>1</v>
      </c>
      <c r="G26" s="19"/>
      <c r="I26" s="277" t="s">
        <v>53</v>
      </c>
      <c r="J26" s="19"/>
    </row>
    <row r="27" spans="1:10" x14ac:dyDescent="0.2">
      <c r="A27" s="19"/>
      <c r="B27" s="19"/>
      <c r="C27" s="19"/>
      <c r="D27" s="19"/>
      <c r="E27" s="19"/>
      <c r="F27" s="19"/>
      <c r="G27" s="19"/>
      <c r="I27" s="277"/>
      <c r="J27" s="19"/>
    </row>
    <row r="28" spans="1:10" x14ac:dyDescent="0.2">
      <c r="A28" s="19"/>
      <c r="B28" s="19"/>
      <c r="C28" s="19"/>
      <c r="D28" s="19"/>
      <c r="E28" s="19"/>
      <c r="F28" s="19"/>
      <c r="G28" s="19"/>
      <c r="I28" s="122">
        <v>0.33</v>
      </c>
      <c r="J28" s="19"/>
    </row>
    <row r="30" spans="1:10" x14ac:dyDescent="0.2">
      <c r="B30" s="367" t="s">
        <v>229</v>
      </c>
      <c r="C30" s="367"/>
    </row>
    <row r="31" spans="1:10" ht="75.599999999999994" customHeight="1" x14ac:dyDescent="0.2">
      <c r="B31" s="369"/>
      <c r="C31" s="369"/>
    </row>
    <row r="32" spans="1:10" ht="52.9" customHeight="1" x14ac:dyDescent="0.2">
      <c r="B32" s="368" t="s">
        <v>227</v>
      </c>
      <c r="C32" s="368"/>
      <c r="D32" s="118"/>
    </row>
    <row r="1000" spans="1:1" x14ac:dyDescent="0.2">
      <c r="A1000" s="61"/>
    </row>
    <row r="1001" spans="1:1" x14ac:dyDescent="0.2">
      <c r="A1001" s="61"/>
    </row>
  </sheetData>
  <mergeCells count="20">
    <mergeCell ref="B32:C32"/>
    <mergeCell ref="B31:C31"/>
    <mergeCell ref="A7:G7"/>
    <mergeCell ref="A9:G9"/>
    <mergeCell ref="A13:E13"/>
    <mergeCell ref="B14:E14"/>
    <mergeCell ref="B18:E18"/>
    <mergeCell ref="A15:G15"/>
    <mergeCell ref="A16:G16"/>
    <mergeCell ref="A19:G19"/>
    <mergeCell ref="A20:G20"/>
    <mergeCell ref="A23:G23"/>
    <mergeCell ref="A24:G24"/>
    <mergeCell ref="B22:E22"/>
    <mergeCell ref="I26:I27"/>
    <mergeCell ref="C1:G1"/>
    <mergeCell ref="B4:G4"/>
    <mergeCell ref="A6:G6"/>
    <mergeCell ref="B30:C30"/>
    <mergeCell ref="C2:F2"/>
  </mergeCells>
  <pageMargins left="0.39370078740157483" right="0.39370078740157483" top="0.39370078740157483" bottom="0.39370078740157483" header="0" footer="0"/>
  <pageSetup paperSize="9" scale="7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'1. Eficaz'!$B$1001</xm:f>
          </x14:formula1>
          <xm:sqref>G14 G18 G22</xm:sqref>
        </x14:dataValidation>
        <x14:dataValidation type="list" allowBlank="1" showInputMessage="1" showErrorMessage="1">
          <x14:formula1>
            <xm:f>'1. Eficaz'!$B$1000</xm:f>
          </x14:formula1>
          <xm:sqref>F14 F18 F22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workbookViewId="0">
      <selection activeCell="M19" sqref="M19"/>
    </sheetView>
  </sheetViews>
  <sheetFormatPr baseColWidth="10" defaultRowHeight="12.75" x14ac:dyDescent="0.2"/>
  <cols>
    <col min="1" max="1" width="5.42578125" customWidth="1"/>
    <col min="2" max="2" width="14.28515625" customWidth="1"/>
    <col min="3" max="3" width="28.42578125" customWidth="1"/>
    <col min="4" max="4" width="7.140625" customWidth="1"/>
    <col min="5" max="5" width="18.7109375" customWidth="1"/>
    <col min="8" max="8" width="2.7109375" customWidth="1"/>
    <col min="10" max="10" width="7.28515625" customWidth="1"/>
  </cols>
  <sheetData>
    <row r="1" spans="1:10" ht="27.6" customHeight="1" x14ac:dyDescent="0.2">
      <c r="A1" s="57"/>
      <c r="B1" s="13"/>
      <c r="C1" s="265" t="s">
        <v>22</v>
      </c>
      <c r="D1" s="265"/>
      <c r="E1" s="265"/>
      <c r="F1" s="265"/>
      <c r="G1" s="265"/>
    </row>
    <row r="2" spans="1:10" ht="13.15" customHeight="1" x14ac:dyDescent="0.2">
      <c r="A2" s="102"/>
      <c r="B2" s="94"/>
      <c r="C2" s="285" t="s">
        <v>205</v>
      </c>
      <c r="D2" s="285"/>
      <c r="E2" s="285"/>
      <c r="F2" s="285"/>
      <c r="G2" s="95"/>
      <c r="I2" s="17"/>
      <c r="J2" s="1"/>
    </row>
    <row r="3" spans="1:10" ht="6.95" customHeight="1" thickBot="1" x14ac:dyDescent="0.25">
      <c r="A3" s="19"/>
      <c r="B3" s="19"/>
      <c r="C3" s="19"/>
      <c r="D3" s="19"/>
      <c r="E3" s="19"/>
      <c r="F3" s="19"/>
      <c r="G3" s="19"/>
      <c r="I3" s="19"/>
      <c r="J3" s="19"/>
    </row>
    <row r="4" spans="1:10" ht="30.6" customHeight="1" thickBot="1" x14ac:dyDescent="0.25">
      <c r="A4" s="111">
        <v>8</v>
      </c>
      <c r="B4" s="333" t="s">
        <v>99</v>
      </c>
      <c r="C4" s="334"/>
      <c r="D4" s="334"/>
      <c r="E4" s="334"/>
      <c r="F4" s="334"/>
      <c r="G4" s="335"/>
      <c r="I4" s="59" t="s">
        <v>48</v>
      </c>
      <c r="J4" s="19"/>
    </row>
    <row r="5" spans="1:10" ht="9.6" customHeight="1" x14ac:dyDescent="0.2">
      <c r="A5" s="19"/>
      <c r="B5" s="19"/>
      <c r="C5" s="19"/>
      <c r="D5" s="19"/>
      <c r="E5" s="19"/>
      <c r="F5" s="19"/>
      <c r="G5" s="19"/>
      <c r="I5" s="59"/>
      <c r="J5" s="19"/>
    </row>
    <row r="6" spans="1:10" ht="21" customHeight="1" x14ac:dyDescent="0.2">
      <c r="A6" s="266" t="s">
        <v>85</v>
      </c>
      <c r="B6" s="266"/>
      <c r="C6" s="266"/>
      <c r="D6" s="266"/>
      <c r="E6" s="266"/>
      <c r="F6" s="266"/>
      <c r="G6" s="266"/>
      <c r="I6" s="59"/>
      <c r="J6" s="19"/>
    </row>
    <row r="7" spans="1:10" ht="21" customHeight="1" x14ac:dyDescent="0.2">
      <c r="A7" s="267" t="str">
        <f>'Datos Grales'!A13:F13</f>
        <v>Normas para la ejecución del programa de protección a personas mexicanas en el exterior (Versión 3)</v>
      </c>
      <c r="B7" s="267"/>
      <c r="C7" s="267"/>
      <c r="D7" s="267"/>
      <c r="E7" s="267"/>
      <c r="F7" s="267"/>
      <c r="G7" s="267"/>
      <c r="I7" s="59"/>
      <c r="J7" s="19"/>
    </row>
    <row r="8" spans="1:10" ht="6" customHeight="1" x14ac:dyDescent="0.2">
      <c r="A8" s="19"/>
      <c r="B8" s="19"/>
      <c r="C8" s="19"/>
      <c r="D8" s="19"/>
      <c r="E8" s="19"/>
      <c r="F8" s="19"/>
      <c r="G8" s="19"/>
      <c r="I8" s="59"/>
      <c r="J8" s="19"/>
    </row>
    <row r="9" spans="1:10" ht="31.5" customHeight="1" x14ac:dyDescent="0.2">
      <c r="A9" s="268" t="s">
        <v>100</v>
      </c>
      <c r="B9" s="269"/>
      <c r="C9" s="269"/>
      <c r="D9" s="269"/>
      <c r="E9" s="269"/>
      <c r="F9" s="269"/>
      <c r="G9" s="269"/>
      <c r="I9" s="59"/>
      <c r="J9" s="19"/>
    </row>
    <row r="10" spans="1:10" ht="6" customHeight="1" x14ac:dyDescent="0.2">
      <c r="A10" s="50"/>
      <c r="B10" s="50"/>
      <c r="C10" s="50"/>
      <c r="D10" s="50"/>
      <c r="E10" s="50"/>
      <c r="F10" s="19"/>
      <c r="G10" s="19"/>
      <c r="I10" s="41"/>
      <c r="J10" s="19"/>
    </row>
    <row r="11" spans="1:10" ht="27.6" customHeight="1" x14ac:dyDescent="0.2">
      <c r="A11" s="49" t="s">
        <v>102</v>
      </c>
      <c r="B11" s="19"/>
      <c r="C11" s="19"/>
      <c r="D11" s="19"/>
      <c r="E11" s="19"/>
      <c r="F11" s="19"/>
      <c r="G11" s="19"/>
      <c r="I11" s="106" t="s">
        <v>27</v>
      </c>
      <c r="J11" s="19"/>
    </row>
    <row r="12" spans="1:10" ht="8.4499999999999993" customHeight="1" x14ac:dyDescent="0.2">
      <c r="A12" s="19"/>
      <c r="B12" s="19"/>
      <c r="C12" s="19"/>
      <c r="D12" s="19"/>
      <c r="E12" s="19"/>
      <c r="F12" s="19"/>
      <c r="G12" s="19"/>
      <c r="I12" s="73"/>
      <c r="J12" s="19"/>
    </row>
    <row r="13" spans="1:10" ht="12.6" customHeight="1" x14ac:dyDescent="0.2">
      <c r="A13" s="325"/>
      <c r="B13" s="325"/>
      <c r="C13" s="325"/>
      <c r="D13" s="325"/>
      <c r="E13" s="326"/>
      <c r="F13" s="16" t="s">
        <v>14</v>
      </c>
      <c r="G13" s="16" t="s">
        <v>15</v>
      </c>
      <c r="I13" s="73"/>
      <c r="J13" s="19"/>
    </row>
    <row r="14" spans="1:10" ht="40.5" customHeight="1" x14ac:dyDescent="0.2">
      <c r="A14" s="105">
        <v>1</v>
      </c>
      <c r="B14" s="259" t="s">
        <v>185</v>
      </c>
      <c r="C14" s="260"/>
      <c r="D14" s="260"/>
      <c r="E14" s="327"/>
      <c r="F14" s="146" t="s">
        <v>61</v>
      </c>
      <c r="G14" s="147"/>
      <c r="I14" s="84">
        <f>IF(F14="SI", 30%,0)</f>
        <v>0.3</v>
      </c>
      <c r="J14" s="85">
        <f>IF(F14="", 0,I14)</f>
        <v>0.3</v>
      </c>
    </row>
    <row r="15" spans="1:10" ht="6" customHeight="1" x14ac:dyDescent="0.2">
      <c r="A15" s="31"/>
      <c r="B15" s="26"/>
      <c r="C15" s="26"/>
      <c r="D15" s="26"/>
      <c r="E15" s="26"/>
      <c r="F15" s="103"/>
      <c r="G15" s="47"/>
      <c r="I15" s="19"/>
      <c r="J15" s="19"/>
    </row>
    <row r="16" spans="1:10" ht="38.450000000000003" customHeight="1" x14ac:dyDescent="0.2">
      <c r="A16" s="105">
        <v>2</v>
      </c>
      <c r="B16" s="259" t="s">
        <v>186</v>
      </c>
      <c r="C16" s="260"/>
      <c r="D16" s="260"/>
      <c r="E16" s="327"/>
      <c r="F16" s="146" t="s">
        <v>61</v>
      </c>
      <c r="G16" s="147"/>
      <c r="I16" s="84">
        <f>IF(F16="SI", 35%,0)</f>
        <v>0.35</v>
      </c>
      <c r="J16" s="85">
        <f>IF(F16="", 0,I16)</f>
        <v>0.35</v>
      </c>
    </row>
    <row r="17" spans="1:10" ht="6" customHeight="1" x14ac:dyDescent="0.2">
      <c r="A17" s="31"/>
      <c r="B17" s="26"/>
      <c r="C17" s="26"/>
      <c r="D17" s="26"/>
      <c r="E17" s="26"/>
      <c r="F17" s="103"/>
      <c r="G17" s="47"/>
      <c r="I17" s="19"/>
      <c r="J17" s="19"/>
    </row>
    <row r="18" spans="1:10" ht="28.5" customHeight="1" x14ac:dyDescent="0.2">
      <c r="A18" s="105">
        <v>3</v>
      </c>
      <c r="B18" s="259" t="s">
        <v>157</v>
      </c>
      <c r="C18" s="260"/>
      <c r="D18" s="260"/>
      <c r="E18" s="327"/>
      <c r="F18" s="146"/>
      <c r="G18" s="147" t="s">
        <v>165</v>
      </c>
      <c r="I18" s="84">
        <f>IF(F18="SI", 35%,0)</f>
        <v>0</v>
      </c>
      <c r="J18" s="85">
        <f>IF(F18="", 0,I18)</f>
        <v>0</v>
      </c>
    </row>
    <row r="19" spans="1:10" x14ac:dyDescent="0.2">
      <c r="A19" s="19"/>
      <c r="B19" s="19"/>
      <c r="C19" s="19"/>
      <c r="D19" s="19"/>
      <c r="E19" s="19"/>
      <c r="F19" s="19"/>
      <c r="G19" s="19"/>
      <c r="I19" s="34"/>
      <c r="J19" s="19"/>
    </row>
    <row r="20" spans="1:10" ht="12.6" customHeight="1" x14ac:dyDescent="0.2">
      <c r="A20" s="19"/>
      <c r="B20" s="19"/>
      <c r="C20" s="19"/>
      <c r="D20" s="19"/>
      <c r="E20" s="45" t="s">
        <v>52</v>
      </c>
      <c r="F20" s="60">
        <f>(SUM(J14,J16,J18))</f>
        <v>0.64999999999999991</v>
      </c>
      <c r="G20" s="19"/>
      <c r="I20" s="277" t="s">
        <v>53</v>
      </c>
      <c r="J20" s="19"/>
    </row>
    <row r="21" spans="1:10" x14ac:dyDescent="0.2">
      <c r="A21" s="19"/>
      <c r="B21" s="19"/>
      <c r="C21" s="19"/>
      <c r="D21" s="19"/>
      <c r="E21" s="19"/>
      <c r="F21" s="19"/>
      <c r="G21" s="19"/>
      <c r="I21" s="277"/>
      <c r="J21" s="19"/>
    </row>
    <row r="22" spans="1:10" x14ac:dyDescent="0.2">
      <c r="A22" s="19"/>
      <c r="B22" s="19"/>
      <c r="C22" s="19"/>
      <c r="D22" s="19"/>
      <c r="E22" s="19"/>
      <c r="F22" s="19"/>
      <c r="G22" s="19"/>
      <c r="I22" s="122">
        <v>0.65</v>
      </c>
      <c r="J22" s="19"/>
    </row>
    <row r="23" spans="1:10" x14ac:dyDescent="0.2">
      <c r="A23" s="13"/>
      <c r="B23" s="13"/>
      <c r="C23" s="13"/>
      <c r="D23" s="13"/>
      <c r="E23" s="13"/>
      <c r="F23" s="13"/>
      <c r="G23" s="13"/>
    </row>
    <row r="24" spans="1:10" x14ac:dyDescent="0.2">
      <c r="B24" s="367" t="s">
        <v>229</v>
      </c>
      <c r="C24" s="367"/>
    </row>
    <row r="25" spans="1:10" ht="71.45" customHeight="1" x14ac:dyDescent="0.2">
      <c r="B25" s="369"/>
      <c r="C25" s="369"/>
    </row>
    <row r="26" spans="1:10" ht="56.45" customHeight="1" x14ac:dyDescent="0.2">
      <c r="B26" s="368" t="s">
        <v>227</v>
      </c>
      <c r="C26" s="368"/>
      <c r="D26" s="118"/>
    </row>
  </sheetData>
  <mergeCells count="14">
    <mergeCell ref="B25:C25"/>
    <mergeCell ref="B26:C26"/>
    <mergeCell ref="I20:I21"/>
    <mergeCell ref="B24:C24"/>
    <mergeCell ref="B14:E14"/>
    <mergeCell ref="B16:E16"/>
    <mergeCell ref="B18:E18"/>
    <mergeCell ref="A13:E13"/>
    <mergeCell ref="C1:G1"/>
    <mergeCell ref="B4:G4"/>
    <mergeCell ref="A6:G6"/>
    <mergeCell ref="A7:G7"/>
    <mergeCell ref="A9:G9"/>
    <mergeCell ref="C2:F2"/>
  </mergeCells>
  <pageMargins left="0.39370078740157483" right="0.39370078740157483" top="0.39370078740157483" bottom="0.39370078740157483" header="0.31496062992125984" footer="0"/>
  <pageSetup paperSize="9"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'1. Eficaz'!$B$1001</xm:f>
          </x14:formula1>
          <xm:sqref>G16 G14 G18</xm:sqref>
        </x14:dataValidation>
        <x14:dataValidation type="list" allowBlank="1" showInputMessage="1" showErrorMessage="1">
          <x14:formula1>
            <xm:f>'1. Eficaz'!$B$1000</xm:f>
          </x14:formula1>
          <xm:sqref>F14 F16 F18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Datos Grales</vt:lpstr>
      <vt:lpstr>1. Eficaz</vt:lpstr>
      <vt:lpstr>2. Eficiente</vt:lpstr>
      <vt:lpstr>3. Consistente</vt:lpstr>
      <vt:lpstr>4. Claro</vt:lpstr>
      <vt:lpstr>5. Coherente</vt:lpstr>
      <vt:lpstr>6. Justif empírica</vt:lpstr>
      <vt:lpstr>7. Transf del Conocim</vt:lpstr>
      <vt:lpstr>8. Rend de ctas</vt:lpstr>
      <vt:lpstr>9. Delimita Resp</vt:lpstr>
      <vt:lpstr>10. Genera Valor</vt:lpstr>
      <vt:lpstr>Doctos Normativos</vt:lpstr>
      <vt:lpstr>'1. Eficaz'!Área_de_impresión</vt:lpstr>
      <vt:lpstr>'2. Eficiente'!Área_de_impresión</vt:lpstr>
      <vt:lpstr>'3. Consistente'!Área_de_impresión</vt:lpstr>
      <vt:lpstr>'4. Claro'!Área_de_impresión</vt:lpstr>
      <vt:lpstr>'Datos Grales'!Área_de_impresión</vt:lpstr>
      <vt:lpstr>'Doctos Normativos'!Área_de_impresión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Antonia González de A</dc:creator>
  <cp:lastModifiedBy>Dávila Rivera, Luis Enrique</cp:lastModifiedBy>
  <cp:lastPrinted>2016-10-24T19:19:40Z</cp:lastPrinted>
  <dcterms:created xsi:type="dcterms:W3CDTF">2007-10-03T16:18:40Z</dcterms:created>
  <dcterms:modified xsi:type="dcterms:W3CDTF">2016-11-04T23:48:17Z</dcterms:modified>
</cp:coreProperties>
</file>